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doraemon\pokke\e010\u15\★R7\05財政09財政一般\01-2 国県報告\250827_【919〆切】令和5年度財政状況資料集の作成について（2回目・地方公会計関係）\02_回答\"/>
    </mc:Choice>
  </mc:AlternateContent>
  <xr:revisionPtr revIDLastSave="0" documentId="13_ncr:1_{2DBD2D02-CA2A-47A0-BC10-3B94B02DC486}" xr6:coauthVersionLast="47" xr6:coauthVersionMax="47" xr10:uidLastSave="{00000000-0000-0000-0000-000000000000}"/>
  <bookViews>
    <workbookView xWindow="33480" yWindow="-120" windowWidth="38640" windowHeight="21120" xr2:uid="{00000000-000D-0000-FFFF-FFFF00000000}"/>
  </bookViews>
  <sheets>
    <sheet name="総括表" sheetId="10" r:id="rId1"/>
    <sheet name="普通会計の状況" sheetId="11" r:id="rId2"/>
    <sheet name="各会計、関係団体の財政状況及び健全化判断比率" sheetId="12" r:id="rId3"/>
    <sheet name="Sheet5" sheetId="22" r:id="rId4"/>
    <sheet name="財政比較分析表" sheetId="13" r:id="rId5"/>
    <sheet name="経常経費分析表（経常収支比率の分析）" sheetId="14" r:id="rId6"/>
    <sheet name="経常経費分析表（人件費・公債費・普通建設事業費の分析）" sheetId="15" r:id="rId7"/>
    <sheet name="性質別歳出決算分析表（住民一人当たりのコスト）" sheetId="16" r:id="rId8"/>
    <sheet name="目的別歳出決算分析表（住民一人当たりのコスト）" sheetId="17" r:id="rId9"/>
    <sheet name="実質収支比率等に係る経年分析" sheetId="4" r:id="rId10"/>
    <sheet name="連結実質赤字比率に係る赤字・黒字の構成分析" sheetId="5" r:id="rId11"/>
    <sheet name="実質公債費比率（分子）の構造" sheetId="6" r:id="rId12"/>
    <sheet name="将来負担比率（分子）の構造" sheetId="7" r:id="rId13"/>
    <sheet name="基金残高に係る経年分析" sheetId="8" r:id="rId14"/>
    <sheet name="公会計指標分析・財政指標組合せ分析表" sheetId="18" r:id="rId15"/>
    <sheet name="施設類型別ストック情報分析表①" sheetId="19" r:id="rId16"/>
    <sheet name="施設類型別ストック情報分析表②" sheetId="20" r:id="rId17"/>
    <sheet name="データシート" sheetId="9" state="hidden" r:id="rId1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28" i="12" l="1"/>
  <c r="Q28"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C36" i="10"/>
  <c r="BE35" i="10"/>
  <c r="C35" i="10"/>
  <c r="BW34" i="10"/>
  <c r="BE34" i="10"/>
  <c r="C34" i="10"/>
  <c r="U34" i="10" s="1"/>
  <c r="U35" i="10" s="1"/>
  <c r="U36" i="10" s="1"/>
  <c r="BW35" i="10" l="1"/>
  <c r="BW36" i="10" s="1"/>
  <c r="BW37" i="10" s="1"/>
  <c r="BW38" i="10" s="1"/>
  <c r="BW39" i="10" s="1"/>
  <c r="BW40" i="10" s="1"/>
  <c r="BW41" i="10" s="1"/>
  <c r="BW42" i="10" s="1"/>
  <c r="BW43"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alcChain>
</file>

<file path=xl/sharedStrings.xml><?xml version="1.0" encoding="utf-8"?>
<sst xmlns="http://schemas.openxmlformats.org/spreadsheetml/2006/main" count="1110" uniqueCount="585">
  <si>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</si>
  <si>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</si>
  <si>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</si>
  <si>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</si>
  <si>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</si>
  <si>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</si>
  <si>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</si>
  <si>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</si>
  <si>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</si>
  <si>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</si>
  <si>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</si>
  <si>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</si>
  <si>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</si>
  <si>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</si>
  <si>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</si>
  <si>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</si>
  <si>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</si>
  <si>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</si>
  <si>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</si>
  <si>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</si>
  <si>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</si>
  <si>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</si>
  <si>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</si>
  <si>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</si>
  <si>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</si>
  <si>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</si>
  <si>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</si>
  <si>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</si>
  <si>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</si>
  <si>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</si>
  <si>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</si>
  <si>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</si>
  <si>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</si>
  <si>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</si>
  <si>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</si>
  <si>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</si>
  <si>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</si>
  <si>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</si>
  <si>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</si>
  <si>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</si>
  <si>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</si>
  <si>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</si>
  <si>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</si>
  <si>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</si>
  <si>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</si>
  <si>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</si>
  <si>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</si>
  <si>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</si>
  <si>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</si>
  <si>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</si>
  <si>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</si>
  <si>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</si>
  <si>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</si>
  <si>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</si>
  <si>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</si>
  <si>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</si>
  <si>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</si>
  <si>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</si>
  <si>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</si>
  <si>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</si>
  <si>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</si>
  <si>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</si>
  <si>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</si>
  <si>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</si>
  <si>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</si>
  <si>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</si>
  <si>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</si>
  <si>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</si>
  <si>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</si>
  <si>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</si>
  <si>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</si>
  <si>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</si>
  <si>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</si>
  <si>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</si>
  <si>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</si>
  <si>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</si>
  <si>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</si>
  <si>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</si>
  <si>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</si>
  <si>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</si>
  <si>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</si>
  <si>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</si>
  <si>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</si>
  <si>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</si>
  <si>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</si>
  <si>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</si>
  <si>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</si>
  <si>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</si>
  <si>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</si>
  <si>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</si>
  <si>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</si>
  <si>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</si>
  <si>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</si>
  <si>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</si>
  <si>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越前市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</si>
  <si>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</si>
  <si>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</si>
  <si>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</si>
  <si>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</si>
  <si>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</si>
  <si>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</si>
  <si>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</si>
  <si>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</si>
  <si>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</si>
  <si>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</si>
  <si>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</si>
  <si>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</si>
  <si>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</si>
  <si>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</si>
  <si>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</si>
  <si>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</si>
  <si>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</si>
  <si>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</si>
  <si>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</si>
  <si>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</si>
  <si>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</si>
  <si>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</si>
  <si>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</si>
  <si>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</si>
  <si>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</si>
  <si>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</si>
  <si>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</si>
  <si>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</si>
  <si>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</si>
  <si>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</si>
  <si>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</si>
  <si>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</si>
  <si>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</si>
  <si>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</si>
  <si>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</si>
  <si>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</si>
  <si>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</si>
  <si>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</si>
  <si>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</si>
  <si>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</si>
  <si>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</si>
  <si>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</si>
  <si>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</si>
  <si>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</si>
  <si>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</si>
  <si>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</si>
  <si>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</si>
  <si>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</si>
  <si>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</si>
  <si>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</si>
  <si>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</si>
  <si>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</si>
  <si>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</si>
  <si>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</si>
  <si>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</si>
  <si>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</si>
  <si>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</si>
  <si>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</si>
  <si>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</si>
  <si>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</si>
  <si>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</si>
  <si>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</si>
  <si>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</si>
  <si>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</si>
  <si>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</si>
  <si>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</si>
  <si>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</si>
  <si>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</si>
  <si>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</si>
  <si>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</si>
  <si>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</si>
  <si>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</si>
  <si>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</si>
  <si>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</si>
  <si>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</si>
  <si>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</si>
  <si>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</si>
  <si>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</si>
  <si>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</si>
  <si>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</si>
  <si>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</si>
  <si>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</si>
  <si>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</si>
  <si>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</si>
  <si>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</si>
  <si>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</si>
  <si>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</si>
  <si>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</si>
  <si>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</si>
  <si>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</si>
  <si>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</si>
  <si>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</si>
  <si>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</si>
  <si>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</si>
  <si>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</si>
  <si>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</si>
  <si>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</si>
  <si>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</si>
  <si>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</si>
  <si>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</si>
  <si>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</si>
  <si>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</si>
  <si>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</si>
  <si>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</si>
  <si>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</si>
  <si>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</si>
  <si>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</si>
  <si>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</si>
  <si>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福井県越前市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</si>
  <si>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</si>
  <si>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</si>
  <si>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</si>
  <si>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</si>
  <si>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</si>
  <si>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</si>
  <si>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</si>
  <si>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</si>
  <si>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</si>
  <si>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</si>
  <si>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</si>
  <si>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</si>
  <si>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</si>
  <si>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</si>
  <si>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</si>
  <si>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</si>
  <si>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</si>
  <si>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</si>
  <si>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</si>
  <si>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</si>
  <si>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</si>
  <si>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</si>
  <si>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</si>
  <si>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</si>
  <si>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</si>
  <si>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</si>
  <si>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</si>
  <si>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</si>
  <si>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</si>
  <si>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</si>
  <si>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</si>
  <si>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</si>
  <si>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</si>
  <si>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</si>
  <si>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</si>
  <si>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</si>
  <si>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</si>
  <si>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</si>
  <si>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</si>
  <si>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</si>
  <si>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</si>
  <si>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</si>
  <si>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</si>
  <si>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</si>
  <si>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</si>
  <si>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</si>
  <si>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</si>
  <si>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</si>
  <si>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</si>
  <si>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</si>
  <si>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</si>
  <si>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</si>
  <si>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</si>
  <si>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</si>
  <si>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</si>
  <si>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</si>
  <si>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</si>
  <si>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</si>
  <si>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</si>
  <si>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</si>
  <si>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</si>
  <si>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</si>
  <si>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</si>
  <si>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</si>
  <si>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</si>
  <si>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</si>
  <si>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</si>
  <si>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</si>
  <si>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</si>
  <si>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</si>
  <si>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</si>
  <si>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</si>
  <si>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</si>
  <si>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</si>
  <si>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</si>
  <si>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</si>
  <si>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</si>
  <si>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</si>
  <si>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</si>
  <si>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</si>
  <si>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</si>
  <si>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</si>
  <si>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</si>
  <si>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</si>
  <si>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</si>
  <si>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</si>
  <si>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</si>
  <si>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</si>
  <si>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</si>
  <si>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</si>
  <si>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</si>
  <si>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</si>
  <si>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</si>
  <si>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</si>
  <si>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</si>
  <si>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</si>
  <si>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</si>
  <si>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</si>
  <si>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</si>
  <si>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</si>
  <si>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</si>
  <si>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</si>
  <si>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</si>
  <si>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</si>
  <si>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</si>
  <si>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</si>
  <si>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</si>
  <si>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</si>
  <si>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</si>
  <si>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</si>
  <si>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</si>
  <si>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</si>
  <si>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</si>
  <si>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</si>
  <si>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</si>
  <si>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</si>
  <si>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</si>
  <si>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</si>
  <si>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</si>
  <si>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</si>
  <si>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</si>
  <si>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</si>
  <si>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</si>
  <si>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</si>
  <si>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</si>
  <si>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</si>
  <si>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</si>
  <si>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</si>
  <si>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</si>
  <si>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</si>
  <si>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</si>
  <si>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</si>
  <si>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</si>
  <si>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</si>
  <si>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</si>
  <si>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</si>
  <si>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</si>
  <si>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</si>
  <si>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</si>
  <si>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</si>
  <si>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</si>
  <si>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</si>
  <si>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</si>
  <si>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</si>
  <si>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</si>
  <si>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</si>
  <si>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</si>
  <si>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</si>
  <si>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</si>
  <si>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</si>
  <si>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福井県越前市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</si>
  <si>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</si>
  <si>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</si>
  <si>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</si>
  <si>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</si>
  <si>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</si>
  <si>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</si>
  <si>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</si>
  <si>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</si>
  <si>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</si>
  <si>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</si>
  <si>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</si>
  <si>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</si>
  <si>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</si>
  <si>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</si>
  <si>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</si>
  <si>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</si>
  <si>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</si>
  <si>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</si>
  <si>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</si>
  <si>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</si>
  <si>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</si>
  <si>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</si>
  <si>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</si>
  <si>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</si>
  <si>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</si>
  <si>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</si>
  <si>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</si>
  <si>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</si>
  <si>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</si>
  <si>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</si>
  <si>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</si>
  <si>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</si>
  <si>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</si>
  <si>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介護保険</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</si>
  <si>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</si>
  <si>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</si>
  <si>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</si>
  <si>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</si>
  <si>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</si>
  <si>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</si>
  <si>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</si>
  <si>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</si>
  <si>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</si>
  <si>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</si>
  <si>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</si>
  <si>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</si>
  <si>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</si>
  <si>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</si>
  <si>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</si>
  <si>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</si>
  <si>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</si>
  <si>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</si>
  <si>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</si>
  <si>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</si>
  <si>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</si>
  <si>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</si>
  <si>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</si>
  <si>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</si>
  <si>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</si>
  <si>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</si>
  <si>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</si>
  <si>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</si>
  <si>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</si>
  <si>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</si>
  <si>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</si>
  <si>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</si>
  <si>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</si>
  <si>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</si>
  <si>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</si>
  <si>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</si>
  <si>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</si>
  <si>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</si>
  <si>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</si>
  <si>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</si>
  <si>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</si>
  <si>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</si>
  <si>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</si>
  <si>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</si>
  <si>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</si>
  <si>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</si>
  <si>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</si>
  <si>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</si>
  <si>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</si>
  <si>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</si>
  <si>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</si>
  <si>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</si>
  <si>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</si>
  <si>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</si>
  <si>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</si>
  <si>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</si>
  <si>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2"/>
  </si>
  <si>
    <t>工業用水道事業会計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</si>
  <si>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</si>
  <si>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</si>
  <si>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</si>
  <si>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</si>
  <si>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</si>
  <si>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</si>
  <si>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</si>
  <si>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</si>
  <si>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</si>
  <si>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</si>
  <si>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</si>
  <si>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</si>
  <si>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</si>
  <si>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</si>
  <si>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</si>
  <si>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</si>
  <si>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</si>
  <si>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</si>
  <si>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</si>
  <si>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</si>
  <si>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</si>
  <si>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</si>
  <si>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</si>
  <si>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</si>
  <si>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</si>
  <si>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</si>
  <si>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</si>
  <si>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</si>
  <si>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</si>
  <si>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</si>
  <si>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</si>
  <si>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</si>
  <si>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</si>
  <si>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</si>
  <si>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</si>
  <si>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</si>
  <si>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</si>
  <si>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</si>
  <si>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</si>
  <si>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</si>
  <si>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</si>
  <si>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</si>
  <si>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</si>
  <si>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</si>
  <si>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</si>
  <si>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</si>
  <si>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</si>
  <si>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</si>
  <si>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</si>
  <si>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</si>
  <si>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</si>
  <si>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</si>
  <si>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</si>
  <si>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</si>
  <si>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</si>
  <si>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</si>
  <si>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</si>
  <si>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</si>
  <si>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</si>
  <si>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</si>
  <si>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</si>
  <si>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</si>
  <si>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</si>
  <si>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</si>
  <si>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</si>
  <si>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</si>
  <si>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</si>
  <si>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</si>
  <si>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</si>
  <si>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</si>
  <si>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</si>
  <si>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</si>
  <si>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</si>
  <si>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</si>
  <si>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</si>
  <si>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</si>
  <si>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</si>
  <si>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</si>
  <si>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</si>
  <si>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</si>
  <si>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</si>
  <si>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0.27</t>
  </si>
  <si>
    <t>▲ 1.73</t>
  </si>
  <si>
    <t>▲ 3.51</t>
  </si>
  <si>
    <t>水道事業</t>
  </si>
  <si>
    <t>一般会計</t>
  </si>
  <si>
    <t>下水道事業</t>
  </si>
  <si>
    <t>▲ 1.65</t>
  </si>
  <si>
    <t>介護保険</t>
  </si>
  <si>
    <t>工業用水道事業</t>
  </si>
  <si>
    <t>国民健康保険</t>
  </si>
  <si>
    <t>後期高齢者医療</t>
  </si>
  <si>
    <t>その他会計（赤字）</t>
  </si>
  <si>
    <t>その他会計（黒字）</t>
  </si>
  <si>
    <t>R01</t>
    <phoneticPr fontId="5"/>
  </si>
  <si>
    <t>R02</t>
    <phoneticPr fontId="5"/>
  </si>
  <si>
    <t>R03</t>
    <phoneticPr fontId="5"/>
  </si>
  <si>
    <t>R04</t>
    <phoneticPr fontId="5"/>
  </si>
  <si>
    <t>R05</t>
    <phoneticPr fontId="5"/>
  </si>
  <si>
    <t>越前市水道事業会計</t>
    <rPh sb="0" eb="3">
      <t>エチゼンシ</t>
    </rPh>
    <rPh sb="7" eb="9">
      <t>カイケイ</t>
    </rPh>
    <phoneticPr fontId="5"/>
  </si>
  <si>
    <t>越前市下水道事業会計</t>
    <rPh sb="0" eb="3">
      <t>エチゼンシ</t>
    </rPh>
    <rPh sb="8" eb="10">
      <t>カイケイ</t>
    </rPh>
    <phoneticPr fontId="5"/>
  </si>
  <si>
    <t>越前市工業用水道事業会計</t>
    <rPh sb="0" eb="3">
      <t>エチゼンシ</t>
    </rPh>
    <rPh sb="10" eb="12">
      <t>カイケイ</t>
    </rPh>
    <phoneticPr fontId="5"/>
  </si>
  <si>
    <t>越前市国民健康保険特別会計</t>
    <rPh sb="0" eb="3">
      <t>エチゼンシ</t>
    </rPh>
    <rPh sb="9" eb="13">
      <t>トクベツカイケイ</t>
    </rPh>
    <phoneticPr fontId="5"/>
  </si>
  <si>
    <t>越前市介護保険特別会計</t>
    <rPh sb="0" eb="3">
      <t>エチゼンシ</t>
    </rPh>
    <rPh sb="7" eb="11">
      <t>トクベツカイケイ</t>
    </rPh>
    <phoneticPr fontId="5"/>
  </si>
  <si>
    <t>越前市後期高齢者医療特別会計</t>
    <rPh sb="0" eb="3">
      <t>エチゼンシ</t>
    </rPh>
    <rPh sb="10" eb="14">
      <t>トクベツカイケイ</t>
    </rPh>
    <phoneticPr fontId="5"/>
  </si>
  <si>
    <t>-</t>
    <phoneticPr fontId="2"/>
  </si>
  <si>
    <t>こしの都ネットワーク㈱（旧丹南ケーブルテレビ㈱）</t>
    <rPh sb="3" eb="4">
      <t>ミヤコ</t>
    </rPh>
    <rPh sb="12" eb="13">
      <t>キュウ</t>
    </rPh>
    <rPh sb="13" eb="15">
      <t>タンナン</t>
    </rPh>
    <phoneticPr fontId="2"/>
  </si>
  <si>
    <t>武生駅北パーキング㈱</t>
    <rPh sb="0" eb="3">
      <t>タケフエキ</t>
    </rPh>
    <rPh sb="3" eb="4">
      <t>キタ</t>
    </rPh>
    <phoneticPr fontId="2"/>
  </si>
  <si>
    <t>まちづくり武生㈱</t>
    <rPh sb="5" eb="7">
      <t>タケフ</t>
    </rPh>
    <phoneticPr fontId="2"/>
  </si>
  <si>
    <t>(企業誘致基金(R05年度末現在))</t>
    <rPh sb="1" eb="3">
      <t>キギョウ</t>
    </rPh>
    <rPh sb="3" eb="5">
      <t>ユウチ</t>
    </rPh>
    <rPh sb="5" eb="7">
      <t>キキン</t>
    </rPh>
    <phoneticPr fontId="2"/>
  </si>
  <si>
    <t>(まちづくり事業基金(R05年度末現在))</t>
    <rPh sb="6" eb="8">
      <t>ジギョウ</t>
    </rPh>
    <rPh sb="8" eb="10">
      <t>キキン</t>
    </rPh>
    <phoneticPr fontId="2"/>
  </si>
  <si>
    <t>(福祉基金(R05年度末現在))</t>
    <rPh sb="1" eb="3">
      <t>フクシ</t>
    </rPh>
    <rPh sb="3" eb="5">
      <t>キキン</t>
    </rPh>
    <phoneticPr fontId="2"/>
  </si>
  <si>
    <t>(こどもまるごと応援基金(R05年度末現在))</t>
    <rPh sb="8" eb="10">
      <t>オウエン</t>
    </rPh>
    <rPh sb="10" eb="12">
      <t>キキン</t>
    </rPh>
    <phoneticPr fontId="2"/>
  </si>
  <si>
    <t>(社会基盤整備基金(R05年度末現在))</t>
    <rPh sb="1" eb="3">
      <t>シャカイ</t>
    </rPh>
    <rPh sb="3" eb="5">
      <t>キバン</t>
    </rPh>
    <rPh sb="5" eb="7">
      <t>セイビ</t>
    </rPh>
    <rPh sb="7" eb="9">
      <t>キキン</t>
    </rPh>
    <phoneticPr fontId="5"/>
  </si>
  <si>
    <t>越前三国競艇企業団</t>
    <rPh sb="0" eb="2">
      <t>エチゼン</t>
    </rPh>
    <rPh sb="2" eb="4">
      <t>ミクニ</t>
    </rPh>
    <rPh sb="4" eb="6">
      <t>キョウテイ</t>
    </rPh>
    <rPh sb="6" eb="8">
      <t>キギョウ</t>
    </rPh>
    <rPh sb="8" eb="9">
      <t>ダン</t>
    </rPh>
    <phoneticPr fontId="10"/>
  </si>
  <si>
    <t>-</t>
    <phoneticPr fontId="10"/>
  </si>
  <si>
    <t>公立丹南病院組合</t>
    <rPh sb="0" eb="2">
      <t>コウリツ</t>
    </rPh>
    <rPh sb="2" eb="4">
      <t>タンナン</t>
    </rPh>
    <rPh sb="4" eb="6">
      <t>ビョウイン</t>
    </rPh>
    <rPh sb="6" eb="8">
      <t>クミアイ</t>
    </rPh>
    <phoneticPr fontId="10"/>
  </si>
  <si>
    <t>南越消防組合</t>
    <rPh sb="0" eb="2">
      <t>ナンエツ</t>
    </rPh>
    <rPh sb="2" eb="4">
      <t>ショウボウ</t>
    </rPh>
    <rPh sb="4" eb="6">
      <t>クミアイ</t>
    </rPh>
    <phoneticPr fontId="10"/>
  </si>
  <si>
    <t>南越清掃組合</t>
    <rPh sb="0" eb="2">
      <t>ナンエツ</t>
    </rPh>
    <rPh sb="2" eb="4">
      <t>セイソウ</t>
    </rPh>
    <rPh sb="4" eb="6">
      <t>クミアイ</t>
    </rPh>
    <phoneticPr fontId="10"/>
  </si>
  <si>
    <t>福井県後期高齢者医療広域連合</t>
    <rPh sb="0" eb="3">
      <t>フクイケン</t>
    </rPh>
    <rPh sb="3" eb="5">
      <t>コウキ</t>
    </rPh>
    <rPh sb="5" eb="8">
      <t>コウレイシャ</t>
    </rPh>
    <rPh sb="8" eb="10">
      <t>イリョウ</t>
    </rPh>
    <rPh sb="10" eb="12">
      <t>コウイキ</t>
    </rPh>
    <rPh sb="12" eb="14">
      <t>レンゴウ</t>
    </rPh>
    <phoneticPr fontId="10"/>
  </si>
  <si>
    <t>福井県後期高齢者医療広域連合（事業会計）</t>
    <rPh sb="0" eb="3">
      <t>フクイケン</t>
    </rPh>
    <rPh sb="3" eb="5">
      <t>コウキ</t>
    </rPh>
    <rPh sb="5" eb="8">
      <t>コウレイシャ</t>
    </rPh>
    <rPh sb="8" eb="10">
      <t>イリョウ</t>
    </rPh>
    <rPh sb="10" eb="12">
      <t>コウイキ</t>
    </rPh>
    <rPh sb="12" eb="14">
      <t>レンゴウ</t>
    </rPh>
    <rPh sb="15" eb="17">
      <t>ジギョウ</t>
    </rPh>
    <rPh sb="17" eb="19">
      <t>カイケイ</t>
    </rPh>
    <phoneticPr fontId="10"/>
  </si>
  <si>
    <t>福井県丹南広域組合</t>
    <rPh sb="0" eb="3">
      <t>フクイケン</t>
    </rPh>
    <rPh sb="3" eb="5">
      <t>タンナン</t>
    </rPh>
    <rPh sb="5" eb="7">
      <t>コウイキ</t>
    </rPh>
    <rPh sb="7" eb="9">
      <t>クミアイ</t>
    </rPh>
    <phoneticPr fontId="10"/>
  </si>
  <si>
    <t>福井県市町総合事務組合（普通会計）</t>
    <rPh sb="0" eb="3">
      <t>フクイケン</t>
    </rPh>
    <rPh sb="3" eb="4">
      <t>シ</t>
    </rPh>
    <rPh sb="4" eb="5">
      <t>マチ</t>
    </rPh>
    <rPh sb="5" eb="7">
      <t>ソウゴウ</t>
    </rPh>
    <rPh sb="7" eb="9">
      <t>ジム</t>
    </rPh>
    <rPh sb="9" eb="11">
      <t>クミアイ</t>
    </rPh>
    <rPh sb="12" eb="14">
      <t>フツウ</t>
    </rPh>
    <rPh sb="14" eb="16">
      <t>カイケイ</t>
    </rPh>
    <phoneticPr fontId="10"/>
  </si>
  <si>
    <t>福井県市町総合事務組合（事業会計）</t>
    <rPh sb="0" eb="3">
      <t>フクイケン</t>
    </rPh>
    <rPh sb="3" eb="4">
      <t>シ</t>
    </rPh>
    <rPh sb="4" eb="5">
      <t>マチ</t>
    </rPh>
    <rPh sb="5" eb="7">
      <t>ソウゴウ</t>
    </rPh>
    <rPh sb="7" eb="9">
      <t>ジム</t>
    </rPh>
    <rPh sb="9" eb="11">
      <t>クミアイ</t>
    </rPh>
    <rPh sb="12" eb="14">
      <t>ジギョウ</t>
    </rPh>
    <rPh sb="14" eb="16">
      <t>カイケイ</t>
    </rPh>
    <phoneticPr fontId="10"/>
  </si>
  <si>
    <t>福井県自治会館組合</t>
    <rPh sb="0" eb="3">
      <t>フクイケン</t>
    </rPh>
    <rPh sb="3" eb="5">
      <t>ジチ</t>
    </rPh>
    <rPh sb="5" eb="7">
      <t>カイカン</t>
    </rPh>
    <rPh sb="7" eb="9">
      <t>クミアイ</t>
    </rPh>
    <phoneticPr fontId="10"/>
  </si>
  <si>
    <t>タケフ都市開発㈱</t>
    <rPh sb="3" eb="5">
      <t>トシ</t>
    </rPh>
    <rPh sb="5" eb="7">
      <t>カイハツ</t>
    </rPh>
    <phoneticPr fontId="2"/>
  </si>
  <si>
    <t>(公財)越前市文化振興・施設管理事業団</t>
    <rPh sb="1" eb="3">
      <t>コウザイ</t>
    </rPh>
    <rPh sb="4" eb="7">
      <t>エチゼンシ</t>
    </rPh>
    <rPh sb="7" eb="9">
      <t>ブンカ</t>
    </rPh>
    <rPh sb="9" eb="11">
      <t>シンコウ</t>
    </rPh>
    <rPh sb="12" eb="14">
      <t>シセツ</t>
    </rPh>
    <rPh sb="14" eb="16">
      <t>カンリ</t>
    </rPh>
    <rPh sb="16" eb="19">
      <t>ジギョウダン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</si>
  <si>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</si>
  <si>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</si>
  <si>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</si>
  <si>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</si>
  <si>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</si>
  <si>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</si>
  <si>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</si>
  <si>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</si>
  <si>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</si>
  <si>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合併特例債等を活用して、施設の更新を進めてきたことから、将来負担比率は類似団体と比べて高い水準にある一方、有形固定資産減価償却率は類似団体よりも低い水準で推移している。
　有形固定資産のうち【橋梁・トンネル】【公営住宅】【学校施設】の減価償却率は類似団体よりも高い水準であることから、公共施設等総合管理計画に基づき個別施設計画において対応方針を策定し、施設の集約化、長寿命化等を計画的に実施している。
　施設の更新・除却集約化や長寿命化事業実施に伴う地方債の発行により将来負担比率は引き続き高い水準となることが見込まれる。一方で、今後、物価上昇等により公共施設等の維持管理に要する経費が上昇することが見込まれることから、引き続き公共施設の延床面積の削減に向けて、減築、集約、複合、廃止等を検討していく必要がある。</t>
    <rPh sb="1" eb="6">
      <t>ガッペイトクレイサイ</t>
    </rPh>
    <rPh sb="6" eb="7">
      <t>ナド</t>
    </rPh>
    <rPh sb="8" eb="10">
      <t>カツヨウ</t>
    </rPh>
    <rPh sb="13" eb="15">
      <t>シセツ</t>
    </rPh>
    <rPh sb="16" eb="18">
      <t>コウシン</t>
    </rPh>
    <rPh sb="19" eb="20">
      <t>スス</t>
    </rPh>
    <rPh sb="143" eb="147">
      <t>コウキョウシセツ</t>
    </rPh>
    <rPh sb="147" eb="148">
      <t>ナド</t>
    </rPh>
    <rPh sb="168" eb="170">
      <t>タイオウ</t>
    </rPh>
    <rPh sb="170" eb="172">
      <t>ホウシン</t>
    </rPh>
    <rPh sb="173" eb="175">
      <t>サクテイ</t>
    </rPh>
    <rPh sb="203" eb="205">
      <t>シセツ</t>
    </rPh>
    <rPh sb="206" eb="208">
      <t>コウシン</t>
    </rPh>
    <rPh sb="209" eb="211">
      <t>ジョキャク</t>
    </rPh>
    <rPh sb="262" eb="264">
      <t>イッポウ</t>
    </rPh>
    <rPh sb="266" eb="268">
      <t>コンゴ</t>
    </rPh>
    <rPh sb="269" eb="273">
      <t>ブッカジョウショウ</t>
    </rPh>
    <rPh sb="273" eb="274">
      <t>ナド</t>
    </rPh>
    <rPh sb="294" eb="296">
      <t>ジョウショウ</t>
    </rPh>
    <rPh sb="301" eb="303">
      <t>ミコ</t>
    </rPh>
    <rPh sb="311" eb="312">
      <t>ヒ</t>
    </rPh>
    <rPh sb="313" eb="314">
      <t>ツヅ</t>
    </rPh>
    <rPh sb="315" eb="319">
      <t>コウキョウシセツ</t>
    </rPh>
    <rPh sb="320" eb="322">
      <t>ノベユカ</t>
    </rPh>
    <rPh sb="322" eb="324">
      <t>メンセキ</t>
    </rPh>
    <rPh sb="325" eb="327">
      <t>サクゲン</t>
    </rPh>
    <rPh sb="328" eb="329">
      <t>ム</t>
    </rPh>
    <rPh sb="332" eb="334">
      <t>ゲンチク</t>
    </rPh>
    <rPh sb="335" eb="337">
      <t>シュウヤク</t>
    </rPh>
    <rPh sb="338" eb="340">
      <t>フクゴウ</t>
    </rPh>
    <rPh sb="341" eb="343">
      <t>ハイシ</t>
    </rPh>
    <rPh sb="343" eb="344">
      <t>ナド</t>
    </rPh>
    <rPh sb="345" eb="347">
      <t>ケントウ</t>
    </rPh>
    <rPh sb="351" eb="353">
      <t>ヒツヨウ</t>
    </rPh>
    <phoneticPr fontId="5"/>
  </si>
  <si>
    <t>　将来負担比率及び実質公債費比率は類似団体と比較して高い水準にある。
　将来負担比率については高止まりの傾向にある。主な要因としては、合併特例債をはじめ、財源措置のある起債を活用し、庁舎や中央公園エリアの体育館、プール、南越清掃組合新ごみ処理施設など、大規模建設事業を行ったことが挙げられる。今後は起債償還が進行することから減少する見込みである。
　実質公債費比率については約10％で推移している。起債償還が進行することから今後は減少する見込みである。
　令和2年度から地方債の発行額が元金償還額を超えないよう新規発行を抑制し、財政健全化に努めている。</t>
    <rPh sb="36" eb="42">
      <t>ショウライフタンヒリツ</t>
    </rPh>
    <rPh sb="47" eb="49">
      <t>タカド</t>
    </rPh>
    <rPh sb="52" eb="54">
      <t>ケイコウ</t>
    </rPh>
    <rPh sb="67" eb="71">
      <t>ガッペイトクレイ</t>
    </rPh>
    <rPh sb="134" eb="135">
      <t>オコナ</t>
    </rPh>
    <rPh sb="146" eb="148">
      <t>コンゴ</t>
    </rPh>
    <rPh sb="149" eb="153">
      <t>キサイショウカン</t>
    </rPh>
    <rPh sb="154" eb="156">
      <t>シンコウ</t>
    </rPh>
    <rPh sb="162" eb="164">
      <t>ゲンショウ</t>
    </rPh>
    <rPh sb="166" eb="168">
      <t>ミコ</t>
    </rPh>
    <rPh sb="199" eb="203">
      <t>キサイショウカン</t>
    </rPh>
    <rPh sb="204" eb="206">
      <t>シンコウ</t>
    </rPh>
    <rPh sb="212" eb="214">
      <t>コンゴ</t>
    </rPh>
    <rPh sb="215" eb="217">
      <t>ゲンショウ</t>
    </rPh>
    <rPh sb="219" eb="221">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</si>
</sst>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8"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F72CC16-33D8-4949-BF9C-7A1B12D7518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02DD-4D14-83DF-A9C2C6490F6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92085</c:v>
                </c:pt>
                <c:pt idx="1">
                  <c:v>48975</c:v>
                </c:pt>
                <c:pt idx="2">
                  <c:v>61859</c:v>
                </c:pt>
                <c:pt idx="3">
                  <c:v>64302</c:v>
                </c:pt>
                <c:pt idx="4">
                  <c:v>63715</c:v>
                </c:pt>
              </c:numCache>
            </c:numRef>
          </c:val>
          <c:smooth val="0"/>
          <c:extLst>
            <c:ext xmlns:c16="http://schemas.microsoft.com/office/drawing/2014/chart" uri="{C3380CC4-5D6E-409C-BE32-E72D297353CC}">
              <c16:uniqueId val="{00000001-02DD-4D14-83DF-A9C2C6490F6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5.29</c:v>
                </c:pt>
                <c:pt idx="1">
                  <c:v>4.46</c:v>
                </c:pt>
                <c:pt idx="2">
                  <c:v>4.67</c:v>
                </c:pt>
                <c:pt idx="3">
                  <c:v>5.43</c:v>
                </c:pt>
                <c:pt idx="4">
                  <c:v>4.43</c:v>
                </c:pt>
              </c:numCache>
            </c:numRef>
          </c:val>
          <c:extLst>
            <c:ext xmlns:c16="http://schemas.microsoft.com/office/drawing/2014/chart" uri="{C3380CC4-5D6E-409C-BE32-E72D297353CC}">
              <c16:uniqueId val="{00000000-B1CA-4E41-8AFF-AA2C5EBCF8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12.53</c:v>
                </c:pt>
                <c:pt idx="1">
                  <c:v>12.65</c:v>
                </c:pt>
                <c:pt idx="2">
                  <c:v>13.26</c:v>
                </c:pt>
                <c:pt idx="3">
                  <c:v>11.23</c:v>
                </c:pt>
                <c:pt idx="4">
                  <c:v>8.33</c:v>
                </c:pt>
              </c:numCache>
            </c:numRef>
          </c:val>
          <c:extLst>
            <c:ext xmlns:c16="http://schemas.microsoft.com/office/drawing/2014/chart" uri="{C3380CC4-5D6E-409C-BE32-E72D297353CC}">
              <c16:uniqueId val="{00000001-B1CA-4E41-8AFF-AA2C5EBCF8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0.48</c:v>
                </c:pt>
                <c:pt idx="1">
                  <c:v>-0.27</c:v>
                </c:pt>
                <c:pt idx="2">
                  <c:v>1.58</c:v>
                </c:pt>
                <c:pt idx="3">
                  <c:v>-1.73</c:v>
                </c:pt>
                <c:pt idx="4">
                  <c:v>-3.51</c:v>
                </c:pt>
              </c:numCache>
            </c:numRef>
          </c:val>
          <c:smooth val="0"/>
          <c:extLst>
            <c:ext xmlns:c16="http://schemas.microsoft.com/office/drawing/2014/chart" uri="{C3380CC4-5D6E-409C-BE32-E72D297353CC}">
              <c16:uniqueId val="{00000002-B1CA-4E41-8AFF-AA2C5EBCF8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F10-447E-929A-BC13A27464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F10-447E-929A-BC13A27464D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F10-447E-929A-BC13A27464D6}"/>
            </c:ext>
          </c:extLst>
        </c:ser>
        <c:ser>
          <c:idx val="3"/>
          <c:order val="3"/>
          <c:tx>
            <c:strRef>
              <c:f>データシート!$A$30</c:f>
              <c:strCache>
                <c:ptCount val="1"/>
                <c:pt idx="0">
                  <c:v>後期高齢者医療</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F10-447E-929A-BC13A27464D6}"/>
            </c:ext>
          </c:extLst>
        </c:ser>
        <c:ser>
          <c:idx val="4"/>
          <c:order val="4"/>
          <c:tx>
            <c:strRef>
              <c:f>データシート!$A$31</c:f>
              <c:strCache>
                <c:ptCount val="1"/>
                <c:pt idx="0">
                  <c:v>国民健康保険</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0.32</c:v>
                </c:pt>
                <c:pt idx="2">
                  <c:v>#N/A</c:v>
                </c:pt>
                <c:pt idx="3">
                  <c:v>0.67</c:v>
                </c:pt>
                <c:pt idx="4">
                  <c:v>#N/A</c:v>
                </c:pt>
                <c:pt idx="5">
                  <c:v>0.4</c:v>
                </c:pt>
                <c:pt idx="6">
                  <c:v>#N/A</c:v>
                </c:pt>
                <c:pt idx="7">
                  <c:v>0.4</c:v>
                </c:pt>
                <c:pt idx="8">
                  <c:v>#N/A</c:v>
                </c:pt>
                <c:pt idx="9">
                  <c:v>0.45</c:v>
                </c:pt>
              </c:numCache>
            </c:numRef>
          </c:val>
          <c:extLst>
            <c:ext xmlns:c16="http://schemas.microsoft.com/office/drawing/2014/chart" uri="{C3380CC4-5D6E-409C-BE32-E72D297353CC}">
              <c16:uniqueId val="{00000004-4F10-447E-929A-BC13A27464D6}"/>
            </c:ext>
          </c:extLst>
        </c:ser>
        <c:ser>
          <c:idx val="5"/>
          <c:order val="5"/>
          <c:tx>
            <c:strRef>
              <c:f>データシート!$A$32</c:f>
              <c:strCache>
                <c:ptCount val="1"/>
                <c:pt idx="0">
                  <c:v>工業用水道事業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c:v>
                </c:pt>
                <c:pt idx="2">
                  <c:v>#N/A</c:v>
                </c:pt>
                <c:pt idx="3">
                  <c:v>1.44</c:v>
                </c:pt>
                <c:pt idx="4">
                  <c:v>#N/A</c:v>
                </c:pt>
                <c:pt idx="5">
                  <c:v>0.51</c:v>
                </c:pt>
                <c:pt idx="6">
                  <c:v>#N/A</c:v>
                </c:pt>
                <c:pt idx="7">
                  <c:v>0.25</c:v>
                </c:pt>
                <c:pt idx="8">
                  <c:v>#N/A</c:v>
                </c:pt>
                <c:pt idx="9">
                  <c:v>0.65</c:v>
                </c:pt>
              </c:numCache>
            </c:numRef>
          </c:val>
          <c:extLst>
            <c:ext xmlns:c16="http://schemas.microsoft.com/office/drawing/2014/chart" uri="{C3380CC4-5D6E-409C-BE32-E72D297353CC}">
              <c16:uniqueId val="{00000005-4F10-447E-929A-BC13A27464D6}"/>
            </c:ext>
          </c:extLst>
        </c:ser>
        <c:ser>
          <c:idx val="6"/>
          <c:order val="6"/>
          <c:tx>
            <c:strRef>
              <c:f>データシート!$A$33</c:f>
              <c:strCache>
                <c:ptCount val="1"/>
                <c:pt idx="0">
                  <c:v>介護保険</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0.31</c:v>
                </c:pt>
                <c:pt idx="2">
                  <c:v>#N/A</c:v>
                </c:pt>
                <c:pt idx="3">
                  <c:v>0.56000000000000005</c:v>
                </c:pt>
                <c:pt idx="4">
                  <c:v>#N/A</c:v>
                </c:pt>
                <c:pt idx="5">
                  <c:v>0.75</c:v>
                </c:pt>
                <c:pt idx="6">
                  <c:v>#N/A</c:v>
                </c:pt>
                <c:pt idx="7">
                  <c:v>0.83</c:v>
                </c:pt>
                <c:pt idx="8">
                  <c:v>#N/A</c:v>
                </c:pt>
                <c:pt idx="9">
                  <c:v>0.65</c:v>
                </c:pt>
              </c:numCache>
            </c:numRef>
          </c:val>
          <c:extLst>
            <c:ext xmlns:c16="http://schemas.microsoft.com/office/drawing/2014/chart" uri="{C3380CC4-5D6E-409C-BE32-E72D297353CC}">
              <c16:uniqueId val="{00000006-4F10-447E-929A-BC13A27464D6}"/>
            </c:ext>
          </c:extLst>
        </c:ser>
        <c:ser>
          <c:idx val="7"/>
          <c:order val="7"/>
          <c:tx>
            <c:strRef>
              <c:f>データシート!$A$34</c:f>
              <c:strCache>
                <c:ptCount val="1"/>
                <c:pt idx="0">
                  <c:v>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1.65</c:v>
                </c:pt>
                <c:pt idx="1">
                  <c:v>#N/A</c:v>
                </c:pt>
                <c:pt idx="2">
                  <c:v>#N/A</c:v>
                </c:pt>
                <c:pt idx="3">
                  <c:v>2.4500000000000002</c:v>
                </c:pt>
                <c:pt idx="4">
                  <c:v>#N/A</c:v>
                </c:pt>
                <c:pt idx="5">
                  <c:v>2.69</c:v>
                </c:pt>
                <c:pt idx="6">
                  <c:v>#N/A</c:v>
                </c:pt>
                <c:pt idx="7">
                  <c:v>3.78</c:v>
                </c:pt>
                <c:pt idx="8">
                  <c:v>#N/A</c:v>
                </c:pt>
                <c:pt idx="9">
                  <c:v>3.3</c:v>
                </c:pt>
              </c:numCache>
            </c:numRef>
          </c:val>
          <c:extLst>
            <c:ext xmlns:c16="http://schemas.microsoft.com/office/drawing/2014/chart" uri="{C3380CC4-5D6E-409C-BE32-E72D297353CC}">
              <c16:uniqueId val="{00000007-4F10-447E-929A-BC13A27464D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5.28</c:v>
                </c:pt>
                <c:pt idx="2">
                  <c:v>#N/A</c:v>
                </c:pt>
                <c:pt idx="3">
                  <c:v>4.46</c:v>
                </c:pt>
                <c:pt idx="4">
                  <c:v>#N/A</c:v>
                </c:pt>
                <c:pt idx="5">
                  <c:v>4.67</c:v>
                </c:pt>
                <c:pt idx="6">
                  <c:v>#N/A</c:v>
                </c:pt>
                <c:pt idx="7">
                  <c:v>5.42</c:v>
                </c:pt>
                <c:pt idx="8">
                  <c:v>#N/A</c:v>
                </c:pt>
                <c:pt idx="9">
                  <c:v>4.43</c:v>
                </c:pt>
              </c:numCache>
            </c:numRef>
          </c:val>
          <c:extLst>
            <c:ext xmlns:c16="http://schemas.microsoft.com/office/drawing/2014/chart" uri="{C3380CC4-5D6E-409C-BE32-E72D297353CC}">
              <c16:uniqueId val="{00000008-4F10-447E-929A-BC13A27464D6}"/>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13.48</c:v>
                </c:pt>
                <c:pt idx="2">
                  <c:v>#N/A</c:v>
                </c:pt>
                <c:pt idx="3">
                  <c:v>9.89</c:v>
                </c:pt>
                <c:pt idx="4">
                  <c:v>#N/A</c:v>
                </c:pt>
                <c:pt idx="5">
                  <c:v>10.72</c:v>
                </c:pt>
                <c:pt idx="6">
                  <c:v>#N/A</c:v>
                </c:pt>
                <c:pt idx="7">
                  <c:v>11.39</c:v>
                </c:pt>
                <c:pt idx="8">
                  <c:v>#N/A</c:v>
                </c:pt>
                <c:pt idx="9">
                  <c:v>10.19</c:v>
                </c:pt>
              </c:numCache>
            </c:numRef>
          </c:val>
          <c:extLst>
            <c:ext xmlns:c16="http://schemas.microsoft.com/office/drawing/2014/chart" uri="{C3380CC4-5D6E-409C-BE32-E72D297353CC}">
              <c16:uniqueId val="{00000009-4F10-447E-929A-BC13A27464D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3990</c:v>
                </c:pt>
                <c:pt idx="5">
                  <c:v>4001</c:v>
                </c:pt>
                <c:pt idx="8">
                  <c:v>4012</c:v>
                </c:pt>
                <c:pt idx="11">
                  <c:v>3995</c:v>
                </c:pt>
                <c:pt idx="14">
                  <c:v>3992</c:v>
                </c:pt>
              </c:numCache>
            </c:numRef>
          </c:val>
          <c:extLst>
            <c:ext xmlns:c16="http://schemas.microsoft.com/office/drawing/2014/chart" uri="{C3380CC4-5D6E-409C-BE32-E72D297353CC}">
              <c16:uniqueId val="{00000000-9B8F-415E-A5EC-69BDBAED7F1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B8F-415E-A5EC-69BDBAED7F1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340</c:v>
                </c:pt>
                <c:pt idx="3">
                  <c:v>339</c:v>
                </c:pt>
                <c:pt idx="6">
                  <c:v>156</c:v>
                </c:pt>
                <c:pt idx="9">
                  <c:v>156</c:v>
                </c:pt>
                <c:pt idx="12">
                  <c:v>3</c:v>
                </c:pt>
              </c:numCache>
            </c:numRef>
          </c:val>
          <c:extLst>
            <c:ext xmlns:c16="http://schemas.microsoft.com/office/drawing/2014/chart" uri="{C3380CC4-5D6E-409C-BE32-E72D297353CC}">
              <c16:uniqueId val="{00000002-9B8F-415E-A5EC-69BDBAED7F1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364</c:v>
                </c:pt>
                <c:pt idx="3">
                  <c:v>258</c:v>
                </c:pt>
                <c:pt idx="6">
                  <c:v>264</c:v>
                </c:pt>
                <c:pt idx="9">
                  <c:v>329</c:v>
                </c:pt>
                <c:pt idx="12">
                  <c:v>409</c:v>
                </c:pt>
              </c:numCache>
            </c:numRef>
          </c:val>
          <c:extLst>
            <c:ext xmlns:c16="http://schemas.microsoft.com/office/drawing/2014/chart" uri="{C3380CC4-5D6E-409C-BE32-E72D297353CC}">
              <c16:uniqueId val="{00000003-9B8F-415E-A5EC-69BDBAED7F1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1223</c:v>
                </c:pt>
                <c:pt idx="3">
                  <c:v>1122</c:v>
                </c:pt>
                <c:pt idx="6">
                  <c:v>1193</c:v>
                </c:pt>
                <c:pt idx="9">
                  <c:v>1050</c:v>
                </c:pt>
                <c:pt idx="12">
                  <c:v>879</c:v>
                </c:pt>
              </c:numCache>
            </c:numRef>
          </c:val>
          <c:extLst>
            <c:ext xmlns:c16="http://schemas.microsoft.com/office/drawing/2014/chart" uri="{C3380CC4-5D6E-409C-BE32-E72D297353CC}">
              <c16:uniqueId val="{00000004-9B8F-415E-A5EC-69BDBAED7F1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B8F-415E-A5EC-69BDBAED7F1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B8F-415E-A5EC-69BDBAED7F1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3951</c:v>
                </c:pt>
                <c:pt idx="3">
                  <c:v>3946</c:v>
                </c:pt>
                <c:pt idx="6">
                  <c:v>4077</c:v>
                </c:pt>
                <c:pt idx="9">
                  <c:v>4391</c:v>
                </c:pt>
                <c:pt idx="12">
                  <c:v>4454</c:v>
                </c:pt>
              </c:numCache>
            </c:numRef>
          </c:val>
          <c:extLst>
            <c:ext xmlns:c16="http://schemas.microsoft.com/office/drawing/2014/chart" uri="{C3380CC4-5D6E-409C-BE32-E72D297353CC}">
              <c16:uniqueId val="{00000007-9B8F-415E-A5EC-69BDBAED7F1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1888</c:v>
                </c:pt>
                <c:pt idx="2">
                  <c:v>#N/A</c:v>
                </c:pt>
                <c:pt idx="3">
                  <c:v>#N/A</c:v>
                </c:pt>
                <c:pt idx="4">
                  <c:v>1664</c:v>
                </c:pt>
                <c:pt idx="5">
                  <c:v>#N/A</c:v>
                </c:pt>
                <c:pt idx="6">
                  <c:v>#N/A</c:v>
                </c:pt>
                <c:pt idx="7">
                  <c:v>1678</c:v>
                </c:pt>
                <c:pt idx="8">
                  <c:v>#N/A</c:v>
                </c:pt>
                <c:pt idx="9">
                  <c:v>#N/A</c:v>
                </c:pt>
                <c:pt idx="10">
                  <c:v>1931</c:v>
                </c:pt>
                <c:pt idx="11">
                  <c:v>#N/A</c:v>
                </c:pt>
                <c:pt idx="12">
                  <c:v>#N/A</c:v>
                </c:pt>
                <c:pt idx="13">
                  <c:v>1753</c:v>
                </c:pt>
                <c:pt idx="14">
                  <c:v>#N/A</c:v>
                </c:pt>
              </c:numCache>
            </c:numRef>
          </c:val>
          <c:smooth val="0"/>
          <c:extLst>
            <c:ext xmlns:c16="http://schemas.microsoft.com/office/drawing/2014/chart" uri="{C3380CC4-5D6E-409C-BE32-E72D297353CC}">
              <c16:uniqueId val="{00000008-9B8F-415E-A5EC-69BDBAED7F1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44043</c:v>
                </c:pt>
                <c:pt idx="5">
                  <c:v>44382</c:v>
                </c:pt>
                <c:pt idx="8">
                  <c:v>44021</c:v>
                </c:pt>
                <c:pt idx="11">
                  <c:v>41628</c:v>
                </c:pt>
                <c:pt idx="14">
                  <c:v>40284</c:v>
                </c:pt>
              </c:numCache>
            </c:numRef>
          </c:val>
          <c:extLst>
            <c:ext xmlns:c16="http://schemas.microsoft.com/office/drawing/2014/chart" uri="{C3380CC4-5D6E-409C-BE32-E72D297353CC}">
              <c16:uniqueId val="{00000000-1AFB-4549-9A8A-71011A3D9E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8254</c:v>
                </c:pt>
                <c:pt idx="5">
                  <c:v>8073</c:v>
                </c:pt>
                <c:pt idx="8">
                  <c:v>7820</c:v>
                </c:pt>
                <c:pt idx="11">
                  <c:v>7695</c:v>
                </c:pt>
                <c:pt idx="14">
                  <c:v>7207</c:v>
                </c:pt>
              </c:numCache>
            </c:numRef>
          </c:val>
          <c:extLst>
            <c:ext xmlns:c16="http://schemas.microsoft.com/office/drawing/2014/chart" uri="{C3380CC4-5D6E-409C-BE32-E72D297353CC}">
              <c16:uniqueId val="{00000001-1AFB-4549-9A8A-71011A3D9E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4374</c:v>
                </c:pt>
                <c:pt idx="5">
                  <c:v>4284</c:v>
                </c:pt>
                <c:pt idx="8">
                  <c:v>4600</c:v>
                </c:pt>
                <c:pt idx="11">
                  <c:v>4583</c:v>
                </c:pt>
                <c:pt idx="14">
                  <c:v>3895</c:v>
                </c:pt>
              </c:numCache>
            </c:numRef>
          </c:val>
          <c:extLst>
            <c:ext xmlns:c16="http://schemas.microsoft.com/office/drawing/2014/chart" uri="{C3380CC4-5D6E-409C-BE32-E72D297353CC}">
              <c16:uniqueId val="{00000002-1AFB-4549-9A8A-71011A3D9E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FB-4549-9A8A-71011A3D9E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FB-4549-9A8A-71011A3D9E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FB-4549-9A8A-71011A3D9E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3674</c:v>
                </c:pt>
                <c:pt idx="3">
                  <c:v>3841</c:v>
                </c:pt>
                <c:pt idx="6">
                  <c:v>3792</c:v>
                </c:pt>
                <c:pt idx="9">
                  <c:v>3731</c:v>
                </c:pt>
                <c:pt idx="12">
                  <c:v>3930</c:v>
                </c:pt>
              </c:numCache>
            </c:numRef>
          </c:val>
          <c:extLst>
            <c:ext xmlns:c16="http://schemas.microsoft.com/office/drawing/2014/chart" uri="{C3380CC4-5D6E-409C-BE32-E72D297353CC}">
              <c16:uniqueId val="{00000006-1AFB-4549-9A8A-71011A3D9E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2954</c:v>
                </c:pt>
                <c:pt idx="3">
                  <c:v>6748</c:v>
                </c:pt>
                <c:pt idx="6">
                  <c:v>6613</c:v>
                </c:pt>
                <c:pt idx="9">
                  <c:v>6365</c:v>
                </c:pt>
                <c:pt idx="12">
                  <c:v>6429</c:v>
                </c:pt>
              </c:numCache>
            </c:numRef>
          </c:val>
          <c:extLst>
            <c:ext xmlns:c16="http://schemas.microsoft.com/office/drawing/2014/chart" uri="{C3380CC4-5D6E-409C-BE32-E72D297353CC}">
              <c16:uniqueId val="{00000007-1AFB-4549-9A8A-71011A3D9E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18671</c:v>
                </c:pt>
                <c:pt idx="3">
                  <c:v>18265</c:v>
                </c:pt>
                <c:pt idx="6">
                  <c:v>17878</c:v>
                </c:pt>
                <c:pt idx="9">
                  <c:v>17207</c:v>
                </c:pt>
                <c:pt idx="12">
                  <c:v>17159</c:v>
                </c:pt>
              </c:numCache>
            </c:numRef>
          </c:val>
          <c:extLst>
            <c:ext xmlns:c16="http://schemas.microsoft.com/office/drawing/2014/chart" uri="{C3380CC4-5D6E-409C-BE32-E72D297353CC}">
              <c16:uniqueId val="{00000008-1AFB-4549-9A8A-71011A3D9E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3662</c:v>
                </c:pt>
                <c:pt idx="3">
                  <c:v>3119</c:v>
                </c:pt>
                <c:pt idx="6">
                  <c:v>2944</c:v>
                </c:pt>
                <c:pt idx="9">
                  <c:v>2676</c:v>
                </c:pt>
                <c:pt idx="12">
                  <c:v>3162</c:v>
                </c:pt>
              </c:numCache>
            </c:numRef>
          </c:val>
          <c:extLst>
            <c:ext xmlns:c16="http://schemas.microsoft.com/office/drawing/2014/chart" uri="{C3380CC4-5D6E-409C-BE32-E72D297353CC}">
              <c16:uniqueId val="{00000009-1AFB-4549-9A8A-71011A3D9E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48314</c:v>
                </c:pt>
                <c:pt idx="3">
                  <c:v>47082</c:v>
                </c:pt>
                <c:pt idx="6">
                  <c:v>46195</c:v>
                </c:pt>
                <c:pt idx="9">
                  <c:v>44678</c:v>
                </c:pt>
                <c:pt idx="12">
                  <c:v>43288</c:v>
                </c:pt>
              </c:numCache>
            </c:numRef>
          </c:val>
          <c:extLst>
            <c:ext xmlns:c16="http://schemas.microsoft.com/office/drawing/2014/chart" uri="{C3380CC4-5D6E-409C-BE32-E72D297353CC}">
              <c16:uniqueId val="{0000000A-1AFB-4549-9A8A-71011A3D9EE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20604</c:v>
                </c:pt>
                <c:pt idx="2">
                  <c:v>#N/A</c:v>
                </c:pt>
                <c:pt idx="3">
                  <c:v>#N/A</c:v>
                </c:pt>
                <c:pt idx="4">
                  <c:v>22316</c:v>
                </c:pt>
                <c:pt idx="5">
                  <c:v>#N/A</c:v>
                </c:pt>
                <c:pt idx="6">
                  <c:v>#N/A</c:v>
                </c:pt>
                <c:pt idx="7">
                  <c:v>20982</c:v>
                </c:pt>
                <c:pt idx="8">
                  <c:v>#N/A</c:v>
                </c:pt>
                <c:pt idx="9">
                  <c:v>#N/A</c:v>
                </c:pt>
                <c:pt idx="10">
                  <c:v>20752</c:v>
                </c:pt>
                <c:pt idx="11">
                  <c:v>#N/A</c:v>
                </c:pt>
                <c:pt idx="12">
                  <c:v>#N/A</c:v>
                </c:pt>
                <c:pt idx="13">
                  <c:v>22582</c:v>
                </c:pt>
                <c:pt idx="14">
                  <c:v>#N/A</c:v>
                </c:pt>
              </c:numCache>
            </c:numRef>
          </c:val>
          <c:smooth val="0"/>
          <c:extLst>
            <c:ext xmlns:c16="http://schemas.microsoft.com/office/drawing/2014/chart" uri="{C3380CC4-5D6E-409C-BE32-E72D297353CC}">
              <c16:uniqueId val="{0000000B-1AFB-4549-9A8A-71011A3D9EE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2797</c:v>
                </c:pt>
                <c:pt idx="1">
                  <c:v>2310</c:v>
                </c:pt>
                <c:pt idx="2">
                  <c:v>1754</c:v>
                </c:pt>
              </c:numCache>
            </c:numRef>
          </c:val>
          <c:extLst>
            <c:ext xmlns:c16="http://schemas.microsoft.com/office/drawing/2014/chart" uri="{C3380CC4-5D6E-409C-BE32-E72D297353CC}">
              <c16:uniqueId val="{00000000-9C00-4832-BD27-BFBABC29F59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c:v>
                </c:pt>
                <c:pt idx="1">
                  <c:v>297</c:v>
                </c:pt>
                <c:pt idx="2">
                  <c:v>118</c:v>
                </c:pt>
              </c:numCache>
            </c:numRef>
          </c:val>
          <c:extLst>
            <c:ext xmlns:c16="http://schemas.microsoft.com/office/drawing/2014/chart" uri="{C3380CC4-5D6E-409C-BE32-E72D297353CC}">
              <c16:uniqueId val="{00000001-9C00-4832-BD27-BFBABC29F59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1144</c:v>
                </c:pt>
                <c:pt idx="1">
                  <c:v>1154</c:v>
                </c:pt>
                <c:pt idx="2">
                  <c:v>1023</c:v>
                </c:pt>
              </c:numCache>
            </c:numRef>
          </c:val>
          <c:extLst>
            <c:ext xmlns:c16="http://schemas.microsoft.com/office/drawing/2014/chart" uri="{C3380CC4-5D6E-409C-BE32-E72D297353CC}">
              <c16:uniqueId val="{00000002-9C00-4832-BD27-BFBABC29F59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{ADB45995-1684-441A-9E6E-5638FCD5D486}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FF8-4331-BBC5-CB2DF25CDA2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{5B322707-CD47-448D-9774-483D19866D63}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F8-4331-BBC5-CB2DF25CDA2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{CC7957DE-254F-4EBD-A71C-7D3B830385B5}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F8-4331-BBC5-CB2DF25CDA2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{697ABC4B-AECA-4C79-A6FA-FEAFD751F0B7}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F8-4331-BBC5-CB2DF25CDA2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{D7728172-7D50-4E46-931F-5D16A0D7872B}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F8-4331-BBC5-CB2DF25CDA2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{0F5E2A1D-D921-4B63-B095-C8C2BFB467A4}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FF8-4331-BBC5-CB2DF25CDA2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{2923A303-3FFB-485F-AE22-B1F38BEA932C}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FF8-4331-BBC5-CB2DF25CDA2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{EBBF7266-C065-492C-9D6D-B74F4346A2CD}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FF8-4331-BBC5-CB2DF25CDA2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{76751363-C0D8-4434-9A2C-8C20096C98AC}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FF8-4331-BBC5-CB2DF25CDA2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48.7</c:v>
                </c:pt>
                <c:pt idx="8">
                  <c:v>49.9</c:v>
                </c:pt>
                <c:pt idx="16">
                  <c:v>51.3</c:v>
                </c:pt>
                <c:pt idx="24">
                  <c:v>52.4</c:v>
                </c:pt>
                <c:pt idx="32">
                  <c:v>53.6</c:v>
                </c:pt>
              </c:numCache>
            </c:numRef>
          </c:xVal>
          <c:yVal>
            <c:numRef>
              <c:f>公会計指標分析・財政指標組合せ分析表!$BP$51:$DC$51</c:f>
              <c:numCache>
                <c:formatCode>#,##0.0;"▲ "#,##0.0</c:formatCode>
                <c:ptCount val="40"/>
                <c:pt idx="0">
                  <c:v>126.2</c:v>
                </c:pt>
                <c:pt idx="8">
                  <c:v>132.30000000000001</c:v>
                </c:pt>
                <c:pt idx="16">
                  <c:v>118.1</c:v>
                </c:pt>
                <c:pt idx="24">
                  <c:v>120.6</c:v>
                </c:pt>
                <c:pt idx="32">
                  <c:v>128.19999999999999</c:v>
                </c:pt>
              </c:numCache>
            </c:numRef>
          </c:yVal>
          <c:smooth val="0"/>
          <c:extLst>
            <c:ext xmlns:c16="http://schemas.microsoft.com/office/drawing/2014/chart" uri="{C3380CC4-5D6E-409C-BE32-E72D297353CC}">
              <c16:uniqueId val="{00000009-5FF8-4331-BBC5-CB2DF25CDA2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1.9922458247700846E-2"/>
                  <c:y val="-3.968177001574736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{5D6ED728-CFAC-428A-94A6-CC1DDB748B54}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FF8-4331-BBC5-CB2DF25CDA2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{0A005ADC-B415-4DE3-8AAE-927B3AE7CA2B}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F8-4331-BBC5-CB2DF25CDA2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{97D0AAF5-7329-42D0-9E35-9C6047D7BE80}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F8-4331-BBC5-CB2DF25CDA2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{B537A927-7AB0-43D1-8C0E-89FC6FA3EDD0}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F8-4331-BBC5-CB2DF25CDA2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{6744A129-B9F3-4BD9-8E44-6D844B1C762F}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F8-4331-BBC5-CB2DF25CDA2F}"/>
                </c:ext>
              </c:extLst>
            </c:dLbl>
            <c:dLbl>
              <c:idx val="8"/>
              <c:layout>
                <c:manualLayout>
                  <c:x val="-4.4109043052767472E-2"/>
                  <c:y val="-7.3922114220209736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{7ED63D02-8252-4EA8-82FB-981306623354}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FF8-4331-BBC5-CB2DF25CDA2F}"/>
                </c:ext>
              </c:extLst>
            </c:dLbl>
            <c:dLbl>
              <c:idx val="16"/>
              <c:layout>
                <c:manualLayout>
                  <c:x val="-3.2015750650234161E-2"/>
                  <c:y val="-8.061324208163843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{1A8E25C9-B929-42B9-82A9-C3B4DF40EB8D}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FF8-4331-BBC5-CB2DF25CDA2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{4C369615-AA61-4DE1-B384-084461096181}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FF8-4331-BBC5-CB2DF25CDA2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{5B86DC84-3ED7-4C36-A552-A61F6EBD734C}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FF8-4331-BBC5-CB2DF25CDA2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5FF8-4331-BBC5-CB2DF25CDA2F}"/>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{DDE92E68-375C-4E0D-B102-85316B23C3D6}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987-485B-BA6D-64AD83B06E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{10A78533-F727-43A7-B15C-0CC0814AF746}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87-485B-BA6D-64AD83B06E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{19B3EC45-64BF-48FD-A416-F0F36D0A9BAC}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87-485B-BA6D-64AD83B06E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{AFD99E98-B581-453D-B088-408D846F45AF}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87-485B-BA6D-64AD83B06E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{5567931A-227D-43B3-8C40-0A11D9E7D53E}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87-485B-BA6D-64AD83B06EF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{1AD35950-5497-4099-BF8E-0321B6654591}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987-485B-BA6D-64AD83B06EF7}"/>
                </c:ext>
              </c:extLst>
            </c:dLbl>
            <c:dLbl>
              <c:idx val="16"/>
              <c:layout>
                <c:manualLayout>
                  <c:x val="-3.885128343855393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{4CB6E869-AC61-40C4-A16E-633A777BDD51}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987-485B-BA6D-64AD83B06EF7}"/>
                </c:ext>
              </c:extLst>
            </c:dLbl>
            <c:dLbl>
              <c:idx val="24"/>
              <c:layout>
                <c:manualLayout>
                  <c:x val="-2.4289402011597239E-2"/>
                  <c:y val="-6.392136622401298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{5D57F269-F151-48A4-8332-C2594128AB7A}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987-485B-BA6D-64AD83B06EF7}"/>
                </c:ext>
              </c:extLst>
            </c:dLbl>
            <c:dLbl>
              <c:idx val="32"/>
              <c:layout>
                <c:manualLayout>
                  <c:x val="-3.1570342725075584E-2"/>
                  <c:y val="-6.091192795157492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{7EBE6E4E-2EF3-4745-8E36-233E45E1FE73}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987-485B-BA6D-64AD83B06E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11.1</c:v>
                </c:pt>
                <c:pt idx="16">
                  <c:v>10.199999999999999</c:v>
                </c:pt>
                <c:pt idx="24">
                  <c:v>10.1</c:v>
                </c:pt>
                <c:pt idx="32">
                  <c:v>10.199999999999999</c:v>
                </c:pt>
              </c:numCache>
            </c:numRef>
          </c:xVal>
          <c:yVal>
            <c:numRef>
              <c:f>公会計指標分析・財政指標組合せ分析表!$BP$73:$DC$73</c:f>
              <c:numCache>
                <c:formatCode>#,##0.0;"▲ "#,##0.0</c:formatCode>
                <c:ptCount val="40"/>
                <c:pt idx="0">
                  <c:v>126.2</c:v>
                </c:pt>
                <c:pt idx="8">
                  <c:v>132.30000000000001</c:v>
                </c:pt>
                <c:pt idx="16">
                  <c:v>118.1</c:v>
                </c:pt>
                <c:pt idx="24">
                  <c:v>120.6</c:v>
                </c:pt>
                <c:pt idx="32">
                  <c:v>128.19999999999999</c:v>
                </c:pt>
              </c:numCache>
            </c:numRef>
          </c:yVal>
          <c:smooth val="0"/>
          <c:extLst>
            <c:ext xmlns:c16="http://schemas.microsoft.com/office/drawing/2014/chart" uri="{C3380CC4-5D6E-409C-BE32-E72D297353CC}">
              <c16:uniqueId val="{00000009-D987-485B-BA6D-64AD83B06EF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383045632358769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{749A7FFA-12EE-4B89-AE9F-EEB3C1EFE901}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987-485B-BA6D-64AD83B06EF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{E61A6566-9165-4310-A19A-B60C40B0EE59}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87-485B-BA6D-64AD83B06E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{258C7C80-754E-4D8A-84D6-8496B73920C2}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87-485B-BA6D-64AD83B06E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{E93BCC07-D295-4CF7-9541-642B089D1CF2}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87-485B-BA6D-64AD83B06E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{DC9BAC81-6D9B-4569-8A5B-92511F4AAAA5}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87-485B-BA6D-64AD83B06EF7}"/>
                </c:ext>
              </c:extLst>
            </c:dLbl>
            <c:dLbl>
              <c:idx val="8"/>
              <c:layout>
                <c:manualLayout>
                  <c:x val="0"/>
                  <c:y val="1.8091905854276621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{A471FC26-96E7-4F64-8731-2EAF47305DD3}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987-485B-BA6D-64AD83B06EF7}"/>
                </c:ext>
              </c:extLst>
            </c:dLbl>
            <c:dLbl>
              <c:idx val="16"/>
              <c:layout>
                <c:manualLayout>
                  <c:x val="0"/>
                  <c:y val="8.1974399739161465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{D48741EA-3611-4108-A62F-2E4B38BBC632}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987-485B-BA6D-64AD83B06EF7}"/>
                </c:ext>
              </c:extLst>
            </c:dLbl>
            <c:dLbl>
              <c:idx val="24"/>
              <c:layout>
                <c:manualLayout>
                  <c:x val="0"/>
                  <c:y val="-4.202562218004299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{BE41BEA2-77A9-4829-94FB-7D25FB4BCE5B}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987-485B-BA6D-64AD83B06EF7}"/>
                </c:ext>
              </c:extLst>
            </c:dLbl>
            <c:dLbl>
              <c:idx val="32"/>
              <c:layout>
                <c:manualLayout>
                  <c:x val="0"/>
                  <c:y val="8.1902477349584599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{34C2B83B-7C1B-45FF-BD54-880714AD4219}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987-485B-BA6D-64AD83B06E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D987-485B-BA6D-64AD83B06EF7}"/>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福井県越前市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a:solidFill>
                <a:srgbClr val="FF0000"/>
              </a:solidFill>
              <a:effectLst/>
              <a:latin typeface="+mn-lt"/>
              <a:ea typeface="+mn-ea"/>
              <a:cs typeface="+mn-cs"/>
            </a:rPr>
            <a:t>　</a:t>
          </a:r>
          <a:r>
            <a:rPr kumimoji="1" lang="ja-JP" altLang="ja-JP" sz="1000" b="0">
              <a:solidFill>
                <a:sysClr val="windowText" lastClr="000000"/>
              </a:solidFill>
              <a:effectLst/>
              <a:latin typeface="+mn-lt"/>
              <a:ea typeface="+mn-ea"/>
              <a:cs typeface="+mn-cs"/>
            </a:rPr>
            <a:t>元利償還金等について、</a:t>
          </a:r>
          <a:r>
            <a:rPr lang="ja-JP" altLang="ja-JP" sz="1000">
              <a:solidFill>
                <a:schemeClr val="dk1"/>
              </a:solidFill>
              <a:effectLst/>
              <a:latin typeface="+mn-lt"/>
              <a:ea typeface="+mn-ea"/>
              <a:cs typeface="+mn-cs"/>
            </a:rPr>
            <a:t>元利償還金は庁舎建設に伴う合併特例債の償還により</a:t>
          </a:r>
          <a:r>
            <a:rPr lang="ja-JP" altLang="en-US" sz="1000">
              <a:solidFill>
                <a:schemeClr val="dk1"/>
              </a:solidFill>
              <a:effectLst/>
              <a:latin typeface="+mn-lt"/>
              <a:ea typeface="+mn-ea"/>
              <a:cs typeface="+mn-cs"/>
            </a:rPr>
            <a:t>増加するとともに、</a:t>
          </a:r>
          <a:r>
            <a:rPr lang="ja-JP" altLang="ja-JP" sz="1000">
              <a:solidFill>
                <a:schemeClr val="dk1"/>
              </a:solidFill>
              <a:effectLst/>
              <a:latin typeface="+mn-lt"/>
              <a:ea typeface="+mn-ea"/>
              <a:cs typeface="+mn-cs"/>
            </a:rPr>
            <a:t>組合等が起こした地方債の元利償還金等に対する負担金等</a:t>
          </a:r>
          <a:r>
            <a:rPr lang="ja-JP" altLang="en-US" sz="1000">
              <a:solidFill>
                <a:schemeClr val="dk1"/>
              </a:solidFill>
              <a:effectLst/>
              <a:latin typeface="+mn-lt"/>
              <a:ea typeface="+mn-ea"/>
              <a:cs typeface="+mn-cs"/>
            </a:rPr>
            <a:t>は</a:t>
          </a:r>
          <a:r>
            <a:rPr lang="ja-JP" altLang="ja-JP" sz="1000">
              <a:solidFill>
                <a:schemeClr val="dk1"/>
              </a:solidFill>
              <a:effectLst/>
              <a:latin typeface="+mn-lt"/>
              <a:ea typeface="+mn-ea"/>
              <a:cs typeface="+mn-cs"/>
            </a:rPr>
            <a:t>南越清掃組合の新炉整備に伴う起債の償還によりも増加した</a:t>
          </a:r>
          <a:r>
            <a:rPr lang="ja-JP" altLang="en-US" sz="1000">
              <a:solidFill>
                <a:schemeClr val="dk1"/>
              </a:solidFill>
              <a:effectLst/>
              <a:latin typeface="+mn-lt"/>
              <a:ea typeface="+mn-ea"/>
              <a:cs typeface="+mn-cs"/>
            </a:rPr>
            <a:t>。</a:t>
          </a:r>
          <a:endParaRPr lang="ja-JP"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chemeClr val="dk1"/>
              </a:solidFill>
              <a:effectLst/>
              <a:latin typeface="+mn-lt"/>
              <a:ea typeface="+mn-ea"/>
              <a:cs typeface="+mn-cs"/>
            </a:rPr>
            <a:t>　一方、</a:t>
          </a:r>
          <a:r>
            <a:rPr lang="ja-JP" altLang="ja-JP" sz="1000">
              <a:solidFill>
                <a:schemeClr val="dk1"/>
              </a:solidFill>
              <a:effectLst/>
              <a:latin typeface="+mn-lt"/>
              <a:ea typeface="+mn-ea"/>
              <a:cs typeface="+mn-cs"/>
            </a:rPr>
            <a:t>公営企業債の元利償還金に対する繰入金は下水道事業</a:t>
          </a:r>
          <a:r>
            <a:rPr lang="ja-JP" altLang="en-US" sz="1000">
              <a:solidFill>
                <a:schemeClr val="dk1"/>
              </a:solidFill>
              <a:effectLst/>
              <a:latin typeface="+mn-lt"/>
              <a:ea typeface="+mn-ea"/>
              <a:cs typeface="+mn-cs"/>
            </a:rPr>
            <a:t>会計</a:t>
          </a:r>
          <a:r>
            <a:rPr lang="ja-JP" altLang="ja-JP" sz="1000">
              <a:solidFill>
                <a:schemeClr val="dk1"/>
              </a:solidFill>
              <a:effectLst/>
              <a:latin typeface="+mn-lt"/>
              <a:ea typeface="+mn-ea"/>
              <a:cs typeface="+mn-cs"/>
            </a:rPr>
            <a:t>繰出金の補助費等から出資金への振替</a:t>
          </a:r>
          <a:r>
            <a:rPr lang="ja-JP" altLang="en-US" sz="1000">
              <a:solidFill>
                <a:schemeClr val="dk1"/>
              </a:solidFill>
              <a:effectLst/>
              <a:latin typeface="+mn-lt"/>
              <a:ea typeface="+mn-ea"/>
              <a:cs typeface="+mn-cs"/>
            </a:rPr>
            <a:t>え</a:t>
          </a:r>
          <a:r>
            <a:rPr lang="ja-JP" altLang="ja-JP" sz="1000">
              <a:solidFill>
                <a:schemeClr val="dk1"/>
              </a:solidFill>
              <a:effectLst/>
              <a:latin typeface="+mn-lt"/>
              <a:ea typeface="+mn-ea"/>
              <a:cs typeface="+mn-cs"/>
            </a:rPr>
            <a:t>により減少</a:t>
          </a:r>
          <a:r>
            <a:rPr lang="ja-JP" altLang="en-US" sz="1000">
              <a:solidFill>
                <a:schemeClr val="dk1"/>
              </a:solidFill>
              <a:effectLst/>
              <a:latin typeface="+mn-lt"/>
              <a:ea typeface="+mn-ea"/>
              <a:cs typeface="+mn-cs"/>
            </a:rPr>
            <a:t>するとともに、</a:t>
          </a:r>
          <a:r>
            <a:rPr lang="ja-JP" altLang="ja-JP" sz="1000">
              <a:solidFill>
                <a:schemeClr val="dk1"/>
              </a:solidFill>
              <a:effectLst/>
              <a:latin typeface="+mn-lt"/>
              <a:ea typeface="+mn-ea"/>
              <a:cs typeface="+mn-cs"/>
            </a:rPr>
            <a:t>債務負担行為に基づく支出額</a:t>
          </a:r>
          <a:r>
            <a:rPr lang="ja-JP" altLang="en-US" sz="1000">
              <a:solidFill>
                <a:schemeClr val="dk1"/>
              </a:solidFill>
              <a:effectLst/>
              <a:latin typeface="+mn-lt"/>
              <a:ea typeface="+mn-ea"/>
              <a:cs typeface="+mn-cs"/>
            </a:rPr>
            <a:t>は</a:t>
          </a:r>
          <a:r>
            <a:rPr lang="ja-JP" altLang="ja-JP" sz="1000">
              <a:solidFill>
                <a:schemeClr val="dk1"/>
              </a:solidFill>
              <a:effectLst/>
              <a:latin typeface="+mn-lt"/>
              <a:ea typeface="+mn-ea"/>
              <a:cs typeface="+mn-cs"/>
            </a:rPr>
            <a:t>国営かん排等の</a:t>
          </a:r>
          <a:r>
            <a:rPr lang="ja-JP" altLang="en-US" sz="1000">
              <a:solidFill>
                <a:schemeClr val="dk1"/>
              </a:solidFill>
              <a:effectLst/>
              <a:latin typeface="+mn-lt"/>
              <a:ea typeface="+mn-ea"/>
              <a:cs typeface="+mn-cs"/>
            </a:rPr>
            <a:t>起債</a:t>
          </a:r>
          <a:r>
            <a:rPr lang="ja-JP" altLang="ja-JP" sz="1000">
              <a:solidFill>
                <a:schemeClr val="dk1"/>
              </a:solidFill>
              <a:effectLst/>
              <a:latin typeface="+mn-lt"/>
              <a:ea typeface="+mn-ea"/>
              <a:cs typeface="+mn-cs"/>
            </a:rPr>
            <a:t>償還終了に伴い減少</a:t>
          </a:r>
          <a:r>
            <a:rPr lang="ja-JP" altLang="en-US" sz="1000">
              <a:solidFill>
                <a:schemeClr val="dk1"/>
              </a:solidFill>
              <a:effectLst/>
              <a:latin typeface="+mn-lt"/>
              <a:ea typeface="+mn-ea"/>
              <a:cs typeface="+mn-cs"/>
            </a:rPr>
            <a:t>した。</a:t>
          </a:r>
          <a:endParaRPr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chemeClr val="dk1"/>
              </a:solidFill>
              <a:effectLst/>
              <a:latin typeface="+mn-lt"/>
              <a:ea typeface="+mn-ea"/>
              <a:cs typeface="+mn-cs"/>
            </a:rPr>
            <a:t>　また、</a:t>
          </a:r>
          <a:r>
            <a:rPr lang="ja-JP" altLang="ja-JP" sz="1000">
              <a:solidFill>
                <a:sysClr val="windowText" lastClr="000000"/>
              </a:solidFill>
              <a:effectLst/>
              <a:latin typeface="+mn-lt"/>
              <a:ea typeface="+mn-ea"/>
              <a:cs typeface="+mn-cs"/>
            </a:rPr>
            <a:t>算入公債費等について、元利償還金に充てられる特定財源が減少したため微減となり、</a:t>
          </a:r>
          <a:r>
            <a:rPr kumimoji="1" lang="ja-JP" altLang="ja-JP" sz="1000" b="0">
              <a:solidFill>
                <a:sysClr val="windowText" lastClr="000000"/>
              </a:solidFill>
              <a:effectLst/>
              <a:latin typeface="+mn-lt"/>
              <a:ea typeface="+mn-ea"/>
              <a:cs typeface="+mn-cs"/>
            </a:rPr>
            <a:t>結果として実質公債比率の分子は</a:t>
          </a:r>
          <a:r>
            <a:rPr kumimoji="1" lang="ja-JP" altLang="en-US" sz="1000" b="0">
              <a:solidFill>
                <a:sysClr val="windowText" lastClr="000000"/>
              </a:solidFill>
              <a:effectLst/>
              <a:latin typeface="+mn-lt"/>
              <a:ea typeface="+mn-ea"/>
              <a:cs typeface="+mn-cs"/>
            </a:rPr>
            <a:t>減少</a:t>
          </a:r>
          <a:r>
            <a:rPr kumimoji="1" lang="ja-JP" altLang="ja-JP" sz="1000" b="0">
              <a:solidFill>
                <a:sysClr val="windowText" lastClr="000000"/>
              </a:solidFill>
              <a:effectLst/>
              <a:latin typeface="+mn-lt"/>
              <a:ea typeface="+mn-ea"/>
              <a:cs typeface="+mn-cs"/>
            </a:rPr>
            <a:t>した。</a:t>
          </a:r>
          <a:endParaRPr lang="ja-JP" altLang="ja-JP" sz="1000">
            <a:solidFill>
              <a:sysClr val="windowText" lastClr="000000"/>
            </a:solidFill>
            <a:effectLst/>
          </a:endParaRPr>
        </a:p>
        <a:p>
          <a:r>
            <a:rPr kumimoji="1" lang="ja-JP" altLang="ja-JP" sz="1000" b="0">
              <a:solidFill>
                <a:srgbClr val="FF0000"/>
              </a:solidFill>
              <a:effectLst/>
              <a:latin typeface="+mn-lt"/>
              <a:ea typeface="+mn-ea"/>
              <a:cs typeface="+mn-cs"/>
            </a:rPr>
            <a:t>　</a:t>
          </a:r>
          <a:r>
            <a:rPr kumimoji="1" lang="ja-JP" altLang="ja-JP" sz="1000" b="0">
              <a:solidFill>
                <a:sysClr val="windowText" lastClr="000000"/>
              </a:solidFill>
              <a:effectLst/>
              <a:latin typeface="+mn-lt"/>
              <a:ea typeface="+mn-ea"/>
              <a:cs typeface="+mn-cs"/>
            </a:rPr>
            <a:t>今後も、</a:t>
          </a:r>
          <a:r>
            <a:rPr lang="ja-JP" altLang="ja-JP" sz="1000" b="0">
              <a:solidFill>
                <a:sysClr val="windowText" lastClr="000000"/>
              </a:solidFill>
              <a:effectLst/>
              <a:latin typeface="+mn-lt"/>
              <a:ea typeface="+mn-ea"/>
              <a:cs typeface="+mn-cs"/>
            </a:rPr>
            <a:t>新規発行の起債を元金償還金以内に抑制するとともに、交付税措置のある有利な起債を活用する等、実質公債費比率の抑制に努める。</a:t>
          </a:r>
          <a:endParaRPr lang="ja-JP" altLang="ja-JP" sz="10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福井県越前市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0">
              <a:solidFill>
                <a:srgbClr val="FF0000"/>
              </a:solidFill>
              <a:effectLst/>
              <a:latin typeface="+mn-lt"/>
              <a:ea typeface="+mn-ea"/>
              <a:cs typeface="+mn-cs"/>
            </a:rPr>
            <a:t>　</a:t>
          </a:r>
          <a:r>
            <a:rPr kumimoji="1" lang="ja-JP" altLang="ja-JP" sz="1100" b="0">
              <a:solidFill>
                <a:sysClr val="windowText" lastClr="000000"/>
              </a:solidFill>
              <a:effectLst/>
              <a:latin typeface="+mn-lt"/>
              <a:ea typeface="+mn-ea"/>
              <a:cs typeface="+mn-cs"/>
            </a:rPr>
            <a:t>将来負担額について、</a:t>
          </a:r>
          <a:r>
            <a:rPr kumimoji="1" lang="ja-JP" altLang="en-US" sz="1100" b="0">
              <a:solidFill>
                <a:sysClr val="windowText" lastClr="000000"/>
              </a:solidFill>
              <a:effectLst/>
              <a:latin typeface="+mn-lt"/>
              <a:ea typeface="+mn-ea"/>
              <a:cs typeface="+mn-cs"/>
            </a:rPr>
            <a:t>一般会計等に係る地方債の現在高は</a:t>
          </a:r>
          <a:r>
            <a:rPr kumimoji="1" lang="ja-JP" altLang="ja-JP" sz="1100" b="0">
              <a:solidFill>
                <a:sysClr val="windowText" lastClr="000000"/>
              </a:solidFill>
              <a:effectLst/>
              <a:latin typeface="+mn-lt"/>
              <a:ea typeface="+mn-ea"/>
              <a:cs typeface="+mn-cs"/>
            </a:rPr>
            <a:t>合併特例債</a:t>
          </a:r>
          <a:r>
            <a:rPr kumimoji="1" lang="ja-JP" altLang="en-US" sz="1100" b="0">
              <a:solidFill>
                <a:sysClr val="windowText" lastClr="000000"/>
              </a:solidFill>
              <a:effectLst/>
              <a:latin typeface="+mn-lt"/>
              <a:ea typeface="+mn-ea"/>
              <a:cs typeface="+mn-cs"/>
            </a:rPr>
            <a:t>等</a:t>
          </a:r>
          <a:r>
            <a:rPr kumimoji="1" lang="ja-JP" altLang="ja-JP" sz="1100" b="0">
              <a:solidFill>
                <a:sysClr val="windowText" lastClr="000000"/>
              </a:solidFill>
              <a:effectLst/>
              <a:latin typeface="+mn-lt"/>
              <a:ea typeface="+mn-ea"/>
              <a:cs typeface="+mn-cs"/>
            </a:rPr>
            <a:t>の償還に伴い減少した</a:t>
          </a:r>
          <a:r>
            <a:rPr kumimoji="1" lang="ja-JP" altLang="en-US" sz="1100" b="0">
              <a:solidFill>
                <a:sysClr val="windowText" lastClr="000000"/>
              </a:solidFill>
              <a:effectLst/>
              <a:latin typeface="+mn-lt"/>
              <a:ea typeface="+mn-ea"/>
              <a:cs typeface="+mn-cs"/>
            </a:rPr>
            <a:t>ものの、</a:t>
          </a:r>
          <a:r>
            <a:rPr kumimoji="1" lang="ja-JP" altLang="ja-JP" sz="1100" b="0">
              <a:solidFill>
                <a:schemeClr val="dk1"/>
              </a:solidFill>
              <a:effectLst/>
              <a:latin typeface="+mn-lt"/>
              <a:ea typeface="+mn-ea"/>
              <a:cs typeface="+mn-cs"/>
            </a:rPr>
            <a:t>債務負担行為に基づく支出予定額</a:t>
          </a:r>
          <a:r>
            <a:rPr kumimoji="1" lang="ja-JP" altLang="en-US" sz="1100" b="0">
              <a:solidFill>
                <a:schemeClr val="dk1"/>
              </a:solidFill>
              <a:effectLst/>
              <a:latin typeface="+mn-lt"/>
              <a:ea typeface="+mn-ea"/>
              <a:cs typeface="+mn-cs"/>
            </a:rPr>
            <a:t>は</a:t>
          </a:r>
          <a:r>
            <a:rPr kumimoji="1" lang="ja-JP" altLang="en-US" sz="1100" b="0">
              <a:solidFill>
                <a:sysClr val="windowText" lastClr="000000"/>
              </a:solidFill>
              <a:effectLst/>
              <a:latin typeface="+mn-lt"/>
              <a:ea typeface="+mn-ea"/>
              <a:cs typeface="+mn-cs"/>
            </a:rPr>
            <a:t>企業誘致のための企業立地補助金等により増加した。　</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　さらに、</a:t>
          </a:r>
          <a:r>
            <a:rPr kumimoji="1" lang="ja-JP" altLang="ja-JP" sz="1100" b="0">
              <a:solidFill>
                <a:schemeClr val="dk1"/>
              </a:solidFill>
              <a:effectLst/>
              <a:latin typeface="+mn-lt"/>
              <a:ea typeface="+mn-ea"/>
              <a:cs typeface="+mn-cs"/>
            </a:rPr>
            <a:t>組合等負担等見込額</a:t>
          </a:r>
          <a:r>
            <a:rPr kumimoji="1" lang="ja-JP" altLang="en-US" sz="1100" b="0">
              <a:solidFill>
                <a:schemeClr val="dk1"/>
              </a:solidFill>
              <a:effectLst/>
              <a:latin typeface="+mn-lt"/>
              <a:ea typeface="+mn-ea"/>
              <a:cs typeface="+mn-cs"/>
            </a:rPr>
            <a:t>は</a:t>
          </a:r>
          <a:r>
            <a:rPr kumimoji="1" lang="ja-JP" altLang="en-US" sz="1100" b="0">
              <a:solidFill>
                <a:sysClr val="windowText" lastClr="000000"/>
              </a:solidFill>
              <a:effectLst/>
              <a:latin typeface="+mn-lt"/>
              <a:ea typeface="+mn-ea"/>
              <a:cs typeface="+mn-cs"/>
            </a:rPr>
            <a:t>南越清掃組合に係る負担</a:t>
          </a:r>
          <a:r>
            <a:rPr kumimoji="1" lang="ja-JP" altLang="ja-JP" sz="1100" b="0">
              <a:solidFill>
                <a:sysClr val="windowText" lastClr="000000"/>
              </a:solidFill>
              <a:effectLst/>
              <a:latin typeface="+mn-lt"/>
              <a:ea typeface="+mn-ea"/>
              <a:cs typeface="+mn-cs"/>
            </a:rPr>
            <a:t>が</a:t>
          </a:r>
          <a:r>
            <a:rPr kumimoji="1" lang="ja-JP" altLang="en-US" sz="1100" b="0">
              <a:solidFill>
                <a:sysClr val="windowText" lastClr="000000"/>
              </a:solidFill>
              <a:effectLst/>
              <a:latin typeface="+mn-lt"/>
              <a:ea typeface="+mn-ea"/>
              <a:cs typeface="+mn-cs"/>
            </a:rPr>
            <a:t>増加するとともに、退職手当負担見込額は職員増に伴い増加した。</a:t>
          </a:r>
          <a:endParaRPr lang="ja-JP" altLang="ja-JP" sz="1100">
            <a:solidFill>
              <a:sysClr val="windowText" lastClr="000000"/>
            </a:solidFill>
            <a:effectLst/>
          </a:endParaRPr>
        </a:p>
        <a:p>
          <a:r>
            <a:rPr kumimoji="1" lang="ja-JP" altLang="ja-JP" sz="1100" b="0">
              <a:solidFill>
                <a:sysClr val="windowText" lastClr="000000"/>
              </a:solidFill>
              <a:effectLst/>
              <a:latin typeface="+mn-lt"/>
              <a:ea typeface="+mn-ea"/>
              <a:cs typeface="+mn-cs"/>
            </a:rPr>
            <a:t>　充当可能財源等について、</a:t>
          </a:r>
          <a:r>
            <a:rPr kumimoji="1" lang="ja-JP" altLang="en-US" sz="1100" b="0">
              <a:solidFill>
                <a:sysClr val="windowText" lastClr="000000"/>
              </a:solidFill>
              <a:effectLst/>
              <a:latin typeface="+mn-lt"/>
              <a:ea typeface="+mn-ea"/>
              <a:cs typeface="+mn-cs"/>
            </a:rPr>
            <a:t>充当可能基金は</a:t>
          </a:r>
          <a:r>
            <a:rPr kumimoji="1" lang="ja-JP" altLang="ja-JP" sz="1100" b="0">
              <a:solidFill>
                <a:schemeClr val="dk1"/>
              </a:solidFill>
              <a:effectLst/>
              <a:latin typeface="+mn-lt"/>
              <a:ea typeface="+mn-ea"/>
              <a:cs typeface="+mn-cs"/>
            </a:rPr>
            <a:t>財政調整基金等の減少により</a:t>
          </a:r>
          <a:r>
            <a:rPr kumimoji="1" lang="ja-JP" altLang="en-US" sz="1100" b="0">
              <a:solidFill>
                <a:sysClr val="windowText" lastClr="000000"/>
              </a:solidFill>
              <a:effectLst/>
              <a:latin typeface="+mn-lt"/>
              <a:ea typeface="+mn-ea"/>
              <a:cs typeface="+mn-cs"/>
            </a:rPr>
            <a:t>減少するとともに、</a:t>
          </a:r>
          <a:r>
            <a:rPr kumimoji="1" lang="ja-JP" altLang="ja-JP" sz="1100" b="0">
              <a:solidFill>
                <a:schemeClr val="dk1"/>
              </a:solidFill>
              <a:effectLst/>
              <a:latin typeface="+mn-lt"/>
              <a:ea typeface="+mn-ea"/>
              <a:cs typeface="+mn-cs"/>
            </a:rPr>
            <a:t>充当可能特定歳入</a:t>
          </a:r>
          <a:r>
            <a:rPr kumimoji="1" lang="ja-JP" altLang="en-US" sz="1100" b="0">
              <a:solidFill>
                <a:schemeClr val="dk1"/>
              </a:solidFill>
              <a:effectLst/>
              <a:latin typeface="+mn-lt"/>
              <a:ea typeface="+mn-ea"/>
              <a:cs typeface="+mn-cs"/>
            </a:rPr>
            <a:t>は</a:t>
          </a:r>
          <a:r>
            <a:rPr kumimoji="1" lang="ja-JP" altLang="en-US" sz="1100" b="0">
              <a:solidFill>
                <a:sysClr val="windowText" lastClr="000000"/>
              </a:solidFill>
              <a:effectLst/>
              <a:latin typeface="+mn-lt"/>
              <a:ea typeface="+mn-ea"/>
              <a:cs typeface="+mn-cs"/>
            </a:rPr>
            <a:t>都市計画税等の減少に伴い減少した。さらに、</a:t>
          </a:r>
          <a:r>
            <a:rPr kumimoji="1" lang="ja-JP" altLang="ja-JP" sz="1100" b="0">
              <a:solidFill>
                <a:schemeClr val="dk1"/>
              </a:solidFill>
              <a:effectLst/>
              <a:latin typeface="+mn-lt"/>
              <a:ea typeface="+mn-ea"/>
              <a:cs typeface="+mn-cs"/>
            </a:rPr>
            <a:t>基準財政需要額算入見込額</a:t>
          </a:r>
          <a:r>
            <a:rPr kumimoji="1" lang="ja-JP" altLang="en-US" sz="1100" b="0">
              <a:solidFill>
                <a:schemeClr val="dk1"/>
              </a:solidFill>
              <a:effectLst/>
              <a:latin typeface="+mn-lt"/>
              <a:ea typeface="+mn-ea"/>
              <a:cs typeface="+mn-cs"/>
            </a:rPr>
            <a:t>は</a:t>
          </a:r>
          <a:r>
            <a:rPr kumimoji="1" lang="ja-JP" altLang="en-US" sz="1100" b="0">
              <a:solidFill>
                <a:sysClr val="windowText" lastClr="000000"/>
              </a:solidFill>
              <a:effectLst/>
              <a:latin typeface="+mn-lt"/>
              <a:ea typeface="+mn-ea"/>
              <a:cs typeface="+mn-cs"/>
            </a:rPr>
            <a:t>臨時財政対策債償還費等の</a:t>
          </a:r>
          <a:r>
            <a:rPr kumimoji="1" lang="ja-JP" altLang="ja-JP" sz="1100" b="0">
              <a:solidFill>
                <a:sysClr val="windowText" lastClr="000000"/>
              </a:solidFill>
              <a:effectLst/>
              <a:latin typeface="+mn-lt"/>
              <a:ea typeface="+mn-ea"/>
              <a:cs typeface="+mn-cs"/>
            </a:rPr>
            <a:t>減に伴い減少し</a:t>
          </a:r>
          <a:r>
            <a:rPr kumimoji="1" lang="ja-JP" altLang="en-US"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結果として</a:t>
          </a:r>
          <a:r>
            <a:rPr kumimoji="1" lang="ja-JP" altLang="en-US"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将来負担比率の分子は</a:t>
          </a:r>
          <a:r>
            <a:rPr kumimoji="1" lang="ja-JP" altLang="en-US" sz="1100" b="0">
              <a:solidFill>
                <a:sysClr val="windowText" lastClr="000000"/>
              </a:solidFill>
              <a:effectLst/>
              <a:latin typeface="+mn-lt"/>
              <a:ea typeface="+mn-ea"/>
              <a:cs typeface="+mn-cs"/>
            </a:rPr>
            <a:t>増加</a:t>
          </a:r>
          <a:r>
            <a:rPr kumimoji="1" lang="ja-JP" altLang="ja-JP" sz="1100" b="0">
              <a:solidFill>
                <a:sysClr val="windowText" lastClr="000000"/>
              </a:solidFill>
              <a:effectLst/>
              <a:latin typeface="+mn-lt"/>
              <a:ea typeface="+mn-ea"/>
              <a:cs typeface="+mn-cs"/>
            </a:rPr>
            <a:t>した。</a:t>
          </a:r>
          <a:endParaRPr lang="ja-JP" altLang="ja-JP" sz="1100">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lang="ja-JP" altLang="ja-JP" sz="1100" b="0">
              <a:solidFill>
                <a:sysClr val="windowText" lastClr="000000"/>
              </a:solidFill>
              <a:effectLst/>
              <a:latin typeface="+mn-lt"/>
              <a:ea typeface="+mn-ea"/>
              <a:cs typeface="+mn-cs"/>
            </a:rPr>
            <a:t>新規発行の起債を元金償還金以内に抑制しているため、起債残高は減少傾向にあるものの、社会保障関係経費の増や過去に実施した大型投資の返済により、各種指標は高い状態が続く見込みだが、令和</a:t>
          </a:r>
          <a:r>
            <a:rPr lang="en-US" altLang="ja-JP" sz="1100" b="0">
              <a:solidFill>
                <a:sysClr val="windowText" lastClr="000000"/>
              </a:solidFill>
              <a:effectLst/>
              <a:latin typeface="+mn-lt"/>
              <a:ea typeface="+mn-ea"/>
              <a:cs typeface="+mn-cs"/>
            </a:rPr>
            <a:t>8</a:t>
          </a:r>
          <a:r>
            <a:rPr lang="ja-JP" altLang="ja-JP" sz="1100" b="0">
              <a:solidFill>
                <a:sysClr val="windowText" lastClr="000000"/>
              </a:solidFill>
              <a:effectLst/>
              <a:latin typeface="+mn-lt"/>
              <a:ea typeface="+mn-ea"/>
              <a:cs typeface="+mn-cs"/>
            </a:rPr>
            <a:t>年以降に健全化の方向に向かうよう財政運営を行う。</a:t>
          </a:r>
          <a:endParaRPr lang="ja-JP" altLang="ja-JP" sz="11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福井県越前市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400">
            <a:effectLst/>
          </a:endParaRPr>
        </a:p>
        <a:p>
          <a:r>
            <a:rPr kumimoji="1" lang="ja-JP" altLang="ja-JP" sz="1600">
              <a:solidFill>
                <a:schemeClr val="dk1"/>
              </a:solidFill>
              <a:effectLst/>
              <a:latin typeface="+mn-lt"/>
              <a:ea typeface="+mn-ea"/>
              <a:cs typeface="+mn-cs"/>
            </a:rPr>
            <a:t>（増減理由）</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　</a:t>
          </a:r>
          <a:r>
            <a:rPr kumimoji="1" lang="ja-JP" altLang="en-US" sz="1600">
              <a:solidFill>
                <a:schemeClr val="dk1"/>
              </a:solidFill>
              <a:effectLst/>
              <a:latin typeface="+mn-lt"/>
              <a:ea typeface="+mn-ea"/>
              <a:cs typeface="+mn-cs"/>
            </a:rPr>
            <a:t>北陸新幹線県内開業や大河ドラマの放送開始に伴い本市の魅力を全国に</a:t>
          </a:r>
          <a:r>
            <a:rPr kumimoji="1" lang="en-US" altLang="ja-JP" sz="1600">
              <a:solidFill>
                <a:schemeClr val="dk1"/>
              </a:solidFill>
              <a:effectLst/>
              <a:latin typeface="+mn-lt"/>
              <a:ea typeface="+mn-ea"/>
              <a:cs typeface="+mn-cs"/>
            </a:rPr>
            <a:t>PR</a:t>
          </a:r>
          <a:r>
            <a:rPr kumimoji="1" lang="ja-JP" altLang="en-US" sz="1600">
              <a:solidFill>
                <a:schemeClr val="dk1"/>
              </a:solidFill>
              <a:effectLst/>
              <a:latin typeface="+mn-lt"/>
              <a:ea typeface="+mn-ea"/>
              <a:cs typeface="+mn-cs"/>
            </a:rPr>
            <a:t>する施策や子育て支援施策の充実を図るなど市総合計画</a:t>
          </a:r>
          <a:r>
            <a:rPr kumimoji="1" lang="en-US" altLang="ja-JP" sz="1600">
              <a:solidFill>
                <a:schemeClr val="dk1"/>
              </a:solidFill>
              <a:effectLst/>
              <a:latin typeface="+mn-lt"/>
              <a:ea typeface="+mn-ea"/>
              <a:cs typeface="+mn-cs"/>
            </a:rPr>
            <a:t>2023</a:t>
          </a:r>
          <a:r>
            <a:rPr kumimoji="1" lang="ja-JP" altLang="en-US" sz="1600">
              <a:solidFill>
                <a:schemeClr val="dk1"/>
              </a:solidFill>
              <a:effectLst/>
              <a:latin typeface="+mn-lt"/>
              <a:ea typeface="+mn-ea"/>
              <a:cs typeface="+mn-cs"/>
            </a:rPr>
            <a:t>の着実な推進のため</a:t>
          </a:r>
          <a:r>
            <a:rPr kumimoji="1" lang="ja-JP" altLang="ja-JP" sz="1600">
              <a:solidFill>
                <a:schemeClr val="dk1"/>
              </a:solidFill>
              <a:effectLst/>
              <a:latin typeface="+mn-lt"/>
              <a:ea typeface="+mn-ea"/>
              <a:cs typeface="+mn-cs"/>
            </a:rPr>
            <a:t>、財政調整基金やその他特定目的基金である</a:t>
          </a:r>
          <a:r>
            <a:rPr kumimoji="1" lang="ja-JP" altLang="en-US" sz="1600">
              <a:solidFill>
                <a:schemeClr val="dk1"/>
              </a:solidFill>
              <a:effectLst/>
              <a:latin typeface="+mn-lt"/>
              <a:ea typeface="+mn-ea"/>
              <a:cs typeface="+mn-cs"/>
            </a:rPr>
            <a:t>社会基盤整備基金、</a:t>
          </a:r>
          <a:r>
            <a:rPr kumimoji="1" lang="ja-JP" altLang="ja-JP" sz="1600">
              <a:solidFill>
                <a:schemeClr val="dk1"/>
              </a:solidFill>
              <a:effectLst/>
              <a:latin typeface="+mn-lt"/>
              <a:ea typeface="+mn-ea"/>
              <a:cs typeface="+mn-cs"/>
            </a:rPr>
            <a:t>まちづくり</a:t>
          </a:r>
          <a:r>
            <a:rPr kumimoji="1" lang="ja-JP" altLang="en-US" sz="1600">
              <a:solidFill>
                <a:schemeClr val="dk1"/>
              </a:solidFill>
              <a:effectLst/>
              <a:latin typeface="+mn-lt"/>
              <a:ea typeface="+mn-ea"/>
              <a:cs typeface="+mn-cs"/>
            </a:rPr>
            <a:t>事業</a:t>
          </a:r>
          <a:r>
            <a:rPr kumimoji="1" lang="ja-JP" altLang="ja-JP" sz="1600">
              <a:solidFill>
                <a:schemeClr val="dk1"/>
              </a:solidFill>
              <a:effectLst/>
              <a:latin typeface="+mn-lt"/>
              <a:ea typeface="+mn-ea"/>
              <a:cs typeface="+mn-cs"/>
            </a:rPr>
            <a:t>基金を財源として事業を展開したため、基金全体として</a:t>
          </a:r>
          <a:r>
            <a:rPr kumimoji="1" lang="en-US" altLang="ja-JP" sz="1600">
              <a:solidFill>
                <a:schemeClr val="dk1"/>
              </a:solidFill>
              <a:effectLst/>
              <a:latin typeface="+mn-lt"/>
              <a:ea typeface="+mn-ea"/>
              <a:cs typeface="+mn-cs"/>
            </a:rPr>
            <a:t>866</a:t>
          </a:r>
          <a:r>
            <a:rPr kumimoji="1" lang="ja-JP" altLang="ja-JP" sz="1600">
              <a:solidFill>
                <a:schemeClr val="dk1"/>
              </a:solidFill>
              <a:effectLst/>
              <a:latin typeface="+mn-lt"/>
              <a:ea typeface="+mn-ea"/>
              <a:cs typeface="+mn-cs"/>
            </a:rPr>
            <a:t>百万円の減となった。</a:t>
          </a:r>
          <a:endParaRPr lang="ja-JP" altLang="ja-JP" sz="1600">
            <a:effectLst/>
          </a:endParaRPr>
        </a:p>
        <a:p>
          <a:endParaRPr kumimoji="1" lang="en-US" altLang="ja-JP" sz="1600">
            <a:solidFill>
              <a:schemeClr val="dk1"/>
            </a:solidFill>
            <a:effectLst/>
            <a:latin typeface="+mn-lt"/>
            <a:ea typeface="+mn-ea"/>
            <a:cs typeface="+mn-cs"/>
          </a:endParaRPr>
        </a:p>
        <a:p>
          <a:r>
            <a:rPr kumimoji="1" lang="ja-JP" altLang="ja-JP" sz="1600">
              <a:solidFill>
                <a:schemeClr val="dk1"/>
              </a:solidFill>
              <a:effectLst/>
              <a:latin typeface="+mn-lt"/>
              <a:ea typeface="+mn-ea"/>
              <a:cs typeface="+mn-cs"/>
            </a:rPr>
            <a:t>（今後の方針）</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　健全な財政運営を確保するため財政調整基金の計画的な運営を図る。また、北陸新幹線越前たけふ駅周辺等における企業進出を支援するため</a:t>
          </a:r>
          <a:r>
            <a:rPr kumimoji="1" lang="ja-JP" altLang="en-US" sz="1600">
              <a:solidFill>
                <a:schemeClr val="dk1"/>
              </a:solidFill>
              <a:effectLst/>
              <a:latin typeface="+mn-lt"/>
              <a:ea typeface="+mn-ea"/>
              <a:cs typeface="+mn-cs"/>
            </a:rPr>
            <a:t>の</a:t>
          </a:r>
          <a:r>
            <a:rPr kumimoji="1" lang="ja-JP" altLang="ja-JP" sz="1600">
              <a:solidFill>
                <a:schemeClr val="dk1"/>
              </a:solidFill>
              <a:effectLst/>
              <a:latin typeface="+mn-lt"/>
              <a:ea typeface="+mn-ea"/>
              <a:cs typeface="+mn-cs"/>
            </a:rPr>
            <a:t>企業誘致基金やこども・子育て世帯への支援施策を計画的に行っていくためのこどもまるごと応援基金</a:t>
          </a:r>
          <a:r>
            <a:rPr kumimoji="1" lang="ja-JP" altLang="en-US" sz="1600">
              <a:solidFill>
                <a:schemeClr val="dk1"/>
              </a:solidFill>
              <a:effectLst/>
              <a:latin typeface="+mn-lt"/>
              <a:ea typeface="+mn-ea"/>
              <a:cs typeface="+mn-cs"/>
            </a:rPr>
            <a:t>について積立て可能な財源が生じた場合は積立てを行う。</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企業誘致基金：</a:t>
          </a:r>
          <a:r>
            <a:rPr lang="ja-JP" altLang="ja-JP" sz="1100" b="0" i="0">
              <a:solidFill>
                <a:schemeClr val="dk1"/>
              </a:solidFill>
              <a:effectLst/>
              <a:latin typeface="+mn-lt"/>
              <a:ea typeface="+mn-ea"/>
              <a:cs typeface="+mn-cs"/>
            </a:rPr>
            <a:t>産業集積を目的として本市に誘致した企業に対し補助金を交付する事業の経費の財源に充てる。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まちづくり事業基金：地域住民の一体感の醸成又は地域の振興に要する経費の財源に充てる。</a:t>
          </a:r>
          <a:endParaRPr lang="ja-JP" altLang="ja-JP">
            <a:effectLst/>
          </a:endParaRPr>
        </a:p>
        <a:p>
          <a:r>
            <a:rPr kumimoji="1" lang="ja-JP" altLang="ja-JP" sz="1100">
              <a:solidFill>
                <a:schemeClr val="dk1"/>
              </a:solidFill>
              <a:effectLst/>
              <a:latin typeface="+mn-lt"/>
              <a:ea typeface="+mn-ea"/>
              <a:cs typeface="+mn-cs"/>
            </a:rPr>
            <a:t>　福祉基金：</a:t>
          </a:r>
          <a:r>
            <a:rPr lang="ja-JP" altLang="ja-JP" sz="1100" b="0" i="0">
              <a:solidFill>
                <a:schemeClr val="dk1"/>
              </a:solidFill>
              <a:effectLst/>
              <a:latin typeface="+mn-lt"/>
              <a:ea typeface="+mn-ea"/>
              <a:cs typeface="+mn-cs"/>
            </a:rPr>
            <a:t>低所得者や障がい者、こども、高齢者等の福祉増進並びに地域福祉の充実を図るための経費の財源に充てる。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こどもまるごと応援基金：こども・子育て世帯への支援施策の経費の財源に充てる。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社会基盤整備基金：必要な社会基盤整備及び公共施設の長寿命化又は統廃合に要する経費の財源に充てる。</a:t>
          </a:r>
          <a:endParaRPr lang="ja-JP" altLang="ja-JP">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企業誘致基金：</a:t>
          </a:r>
          <a:r>
            <a:rPr lang="ja-JP" altLang="ja-JP" sz="1100" b="0" i="0">
              <a:solidFill>
                <a:schemeClr val="dk1"/>
              </a:solidFill>
              <a:effectLst/>
              <a:latin typeface="+mn-lt"/>
              <a:ea typeface="+mn-ea"/>
              <a:cs typeface="+mn-cs"/>
            </a:rPr>
            <a:t>本市に誘致した企業に対し補助金を交付する</a:t>
          </a:r>
          <a:r>
            <a:rPr lang="ja-JP" altLang="en-US" sz="1100" b="0" i="0">
              <a:solidFill>
                <a:schemeClr val="dk1"/>
              </a:solidFill>
              <a:effectLst/>
              <a:latin typeface="+mn-lt"/>
              <a:ea typeface="+mn-ea"/>
              <a:cs typeface="+mn-cs"/>
            </a:rPr>
            <a:t>ため</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百万円の積立てを行ったため。</a:t>
          </a:r>
          <a:endParaRPr lang="ja-JP" altLang="ja-JP">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まちづくり事業基金：地域の振興を図るための事業の財源として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百万円を積み立てる一方で、地域自治振興事業の実施に伴い、</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百万円を取り崩したことにより、</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百万円の減となった。</a:t>
          </a:r>
          <a:endParaRPr lang="ja-JP" altLang="ja-JP">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福祉基金：</a:t>
          </a:r>
          <a:r>
            <a:rPr lang="ja-JP" altLang="ja-JP" sz="1100" b="0" i="0">
              <a:solidFill>
                <a:schemeClr val="dk1"/>
              </a:solidFill>
              <a:effectLst/>
              <a:latin typeface="+mn-lt"/>
              <a:ea typeface="+mn-ea"/>
              <a:cs typeface="+mn-cs"/>
            </a:rPr>
            <a:t>福祉増進並びに地域福祉の充実を図るための事業の財源として</a:t>
          </a:r>
          <a:r>
            <a:rPr lang="en-US" altLang="ja-JP" sz="1100" b="0" i="0">
              <a:solidFill>
                <a:schemeClr val="dk1"/>
              </a:solidFill>
              <a:effectLst/>
              <a:latin typeface="+mn-lt"/>
              <a:ea typeface="+mn-ea"/>
              <a:cs typeface="+mn-cs"/>
            </a:rPr>
            <a:t>1</a:t>
          </a:r>
          <a:r>
            <a:rPr lang="ja-JP" altLang="ja-JP" sz="1100" b="0" i="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の積立てを行ったため。</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こどもまるごと応援基金：</a:t>
          </a:r>
          <a:r>
            <a:rPr kumimoji="1" lang="ja-JP" altLang="en-US" sz="1100">
              <a:solidFill>
                <a:schemeClr val="dk1"/>
              </a:solidFill>
              <a:effectLst/>
              <a:latin typeface="+mn-lt"/>
              <a:ea typeface="+mn-ea"/>
              <a:cs typeface="+mn-cs"/>
            </a:rPr>
            <a:t>認定こども園を整備する事業の財源として</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百万円を取り崩</a:t>
          </a:r>
          <a:r>
            <a:rPr kumimoji="1" lang="ja-JP" altLang="en-US" sz="1100">
              <a:solidFill>
                <a:schemeClr val="dk1"/>
              </a:solidFill>
              <a:effectLst/>
              <a:latin typeface="+mn-lt"/>
              <a:ea typeface="+mn-ea"/>
              <a:cs typeface="+mn-cs"/>
            </a:rPr>
            <a:t>す一方、</a:t>
          </a:r>
          <a:r>
            <a:rPr kumimoji="1" lang="ja-JP" altLang="ja-JP" sz="1100">
              <a:solidFill>
                <a:schemeClr val="dk1"/>
              </a:solidFill>
              <a:effectLst/>
              <a:latin typeface="+mn-lt"/>
              <a:ea typeface="+mn-ea"/>
              <a:cs typeface="+mn-cs"/>
            </a:rPr>
            <a:t>こども・子育て世帯への支援</a:t>
          </a:r>
          <a:r>
            <a:rPr kumimoji="1" lang="ja-JP" altLang="en-US" sz="1100">
              <a:solidFill>
                <a:schemeClr val="dk1"/>
              </a:solidFill>
              <a:effectLst/>
              <a:latin typeface="+mn-lt"/>
              <a:ea typeface="+mn-ea"/>
              <a:cs typeface="+mn-cs"/>
            </a:rPr>
            <a:t>施策の財源として</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積</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立て</a:t>
          </a:r>
          <a:r>
            <a:rPr kumimoji="1" lang="ja-JP" altLang="en-US" sz="1100">
              <a:solidFill>
                <a:schemeClr val="dk1"/>
              </a:solidFill>
              <a:effectLst/>
              <a:latin typeface="+mn-lt"/>
              <a:ea typeface="+mn-ea"/>
              <a:cs typeface="+mn-cs"/>
            </a:rPr>
            <a:t>たため、</a:t>
          </a:r>
          <a:r>
            <a:rPr kumimoji="1" lang="en-US" altLang="ja-JP" sz="1100">
              <a:solidFill>
                <a:schemeClr val="dk1"/>
              </a:solidFill>
              <a:effectLst/>
              <a:latin typeface="+mn-lt"/>
              <a:ea typeface="+mn-ea"/>
              <a:cs typeface="+mn-cs"/>
            </a:rPr>
            <a:t>41</a:t>
          </a:r>
          <a:r>
            <a:rPr kumimoji="1" lang="ja-JP" altLang="en-US" sz="1100">
              <a:solidFill>
                <a:schemeClr val="dk1"/>
              </a:solidFill>
              <a:effectLst/>
              <a:latin typeface="+mn-lt"/>
              <a:ea typeface="+mn-ea"/>
              <a:cs typeface="+mn-cs"/>
            </a:rPr>
            <a:t>百万円の増となった。</a:t>
          </a:r>
          <a:endParaRPr lang="ja-JP" altLang="ja-JP">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社会基盤整備基金：社会基盤の整備のための財源として</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百万円を積み立てる一方で、道路の維持改修などの社会基盤の整備に伴い、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274</a:t>
          </a:r>
          <a:r>
            <a:rPr kumimoji="1" lang="ja-JP" altLang="ja-JP" sz="1100">
              <a:solidFill>
                <a:schemeClr val="dk1"/>
              </a:solidFill>
              <a:effectLst/>
              <a:latin typeface="+mn-lt"/>
              <a:ea typeface="+mn-ea"/>
              <a:cs typeface="+mn-cs"/>
            </a:rPr>
            <a:t>百万円を取り崩したことにより、</a:t>
          </a:r>
          <a:r>
            <a:rPr kumimoji="1" lang="en-US" altLang="ja-JP" sz="1100">
              <a:solidFill>
                <a:schemeClr val="dk1"/>
              </a:solidFill>
              <a:effectLst/>
              <a:latin typeface="+mn-lt"/>
              <a:ea typeface="+mn-ea"/>
              <a:cs typeface="+mn-cs"/>
            </a:rPr>
            <a:t>174</a:t>
          </a:r>
          <a:r>
            <a:rPr kumimoji="1" lang="ja-JP" altLang="ja-JP" sz="1100">
              <a:solidFill>
                <a:schemeClr val="dk1"/>
              </a:solidFill>
              <a:effectLst/>
              <a:latin typeface="+mn-lt"/>
              <a:ea typeface="+mn-ea"/>
              <a:cs typeface="+mn-cs"/>
            </a:rPr>
            <a:t>百万円の減となった。</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（今後の方針）</a:t>
          </a:r>
          <a:r>
            <a:rPr kumimoji="1" lang="en-US" altLang="ja-JP" sz="1100">
              <a:solidFill>
                <a:schemeClr val="dk1"/>
              </a:solidFill>
              <a:effectLst/>
              <a:latin typeface="+mn-lt"/>
              <a:ea typeface="+mn-ea"/>
              <a:cs typeface="+mn-cs"/>
            </a:rPr>
            <a:t> </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企業誘致基金：</a:t>
          </a:r>
          <a:r>
            <a:rPr lang="ja-JP" altLang="ja-JP" sz="1100" b="0" i="0">
              <a:solidFill>
                <a:schemeClr val="dk1"/>
              </a:solidFill>
              <a:effectLst/>
              <a:latin typeface="+mn-lt"/>
              <a:ea typeface="+mn-ea"/>
              <a:cs typeface="+mn-cs"/>
            </a:rPr>
            <a:t>産業集積を目的として本市に誘致した企業に対し補助金を交付する事業</a:t>
          </a:r>
          <a:r>
            <a:rPr kumimoji="1" lang="ja-JP" altLang="ja-JP" sz="1100">
              <a:solidFill>
                <a:schemeClr val="dk1"/>
              </a:solidFill>
              <a:effectLst/>
              <a:latin typeface="+mn-lt"/>
              <a:ea typeface="+mn-ea"/>
              <a:cs typeface="+mn-cs"/>
            </a:rPr>
            <a:t>を計画的に行っていくため、引き続き積立てを実施する。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まちづくり事業基金：地域住民の一体感の醸成又は地域の振興に要する事業を計画的に行っていくため、積立てが可能な財源が生じた場合は積立てを行う。</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福祉基金、</a:t>
          </a:r>
          <a:r>
            <a:rPr kumimoji="1" lang="ja-JP" altLang="ja-JP" sz="1100">
              <a:solidFill>
                <a:schemeClr val="dk1"/>
              </a:solidFill>
              <a:effectLst/>
              <a:latin typeface="+mn-lt"/>
              <a:ea typeface="+mn-ea"/>
              <a:cs typeface="+mn-cs"/>
            </a:rPr>
            <a:t>こどもまるごと応援基金：必要な支援施策を計画的に行っていくため、積立てが可能な財源が生じた場合は積立てを行う。</a:t>
          </a:r>
          <a:endParaRPr lang="ja-JP" altLang="ja-JP" sz="1400">
            <a:effectLst/>
          </a:endParaRPr>
        </a:p>
        <a:p>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社会基盤整備基金：必要な社会基盤整備を計画的に行っていくため、積立てが可能な財源が生じた場合は積立てを行う。</a:t>
          </a:r>
          <a:endParaRPr lang="ja-JP" altLang="ja-JP" sz="1400">
            <a:effectLst/>
          </a:endParaRPr>
        </a:p>
        <a:p>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（増減理由）</a:t>
          </a:r>
          <a:endParaRPr lang="ja-JP" altLang="ja-JP" sz="1600">
            <a:effectLst/>
          </a:endParaRPr>
        </a:p>
        <a:p>
          <a:pPr eaLnBrk="1" fontAlgn="auto" latinLnBrk="0" hangingPunct="1"/>
          <a:r>
            <a:rPr kumimoji="1" lang="ja-JP" altLang="ja-JP" sz="1600" baseline="0">
              <a:solidFill>
                <a:schemeClr val="dk1"/>
              </a:solidFill>
              <a:effectLst/>
              <a:latin typeface="+mn-lt"/>
              <a:ea typeface="+mn-ea"/>
              <a:cs typeface="+mn-cs"/>
            </a:rPr>
            <a:t>　</a:t>
          </a:r>
          <a:r>
            <a:rPr kumimoji="1" lang="ja-JP" altLang="ja-JP" sz="1600">
              <a:solidFill>
                <a:schemeClr val="dk1"/>
              </a:solidFill>
              <a:effectLst/>
              <a:latin typeface="+mn-lt"/>
              <a:ea typeface="+mn-ea"/>
              <a:cs typeface="+mn-cs"/>
            </a:rPr>
            <a:t>繰越金の</a:t>
          </a:r>
          <a:r>
            <a:rPr kumimoji="1" lang="en-US" altLang="ja-JP" sz="1600">
              <a:solidFill>
                <a:schemeClr val="dk1"/>
              </a:solidFill>
              <a:effectLst/>
              <a:latin typeface="+mn-lt"/>
              <a:ea typeface="+mn-ea"/>
              <a:cs typeface="+mn-cs"/>
            </a:rPr>
            <a:t>1/2</a:t>
          </a:r>
          <a:r>
            <a:rPr kumimoji="1" lang="ja-JP" altLang="ja-JP" sz="1600">
              <a:solidFill>
                <a:schemeClr val="dk1"/>
              </a:solidFill>
              <a:effectLst/>
              <a:latin typeface="+mn-lt"/>
              <a:ea typeface="+mn-ea"/>
              <a:cs typeface="+mn-cs"/>
            </a:rPr>
            <a:t>及び年度末までに発生した入札差金などの不用額で</a:t>
          </a:r>
          <a:r>
            <a:rPr kumimoji="1" lang="en-US" altLang="ja-JP" sz="1600">
              <a:solidFill>
                <a:schemeClr val="dk1"/>
              </a:solidFill>
              <a:effectLst/>
              <a:latin typeface="+mn-lt"/>
              <a:ea typeface="+mn-ea"/>
              <a:cs typeface="+mn-cs"/>
            </a:rPr>
            <a:t>624</a:t>
          </a:r>
          <a:r>
            <a:rPr kumimoji="1" lang="ja-JP" altLang="ja-JP" sz="1600">
              <a:solidFill>
                <a:schemeClr val="dk1"/>
              </a:solidFill>
              <a:effectLst/>
              <a:latin typeface="+mn-lt"/>
              <a:ea typeface="+mn-ea"/>
              <a:cs typeface="+mn-cs"/>
            </a:rPr>
            <a:t>百万円を積み立てる一方で、</a:t>
          </a:r>
          <a:r>
            <a:rPr kumimoji="1" lang="ja-JP" altLang="en-US" sz="1600">
              <a:solidFill>
                <a:schemeClr val="dk1"/>
              </a:solidFill>
              <a:effectLst/>
              <a:latin typeface="+mn-lt"/>
              <a:ea typeface="+mn-ea"/>
              <a:cs typeface="+mn-cs"/>
            </a:rPr>
            <a:t>企業業績の影響による法人市民税の</a:t>
          </a:r>
          <a:r>
            <a:rPr kumimoji="1" lang="ja-JP" altLang="ja-JP" sz="1600">
              <a:solidFill>
                <a:schemeClr val="dk1"/>
              </a:solidFill>
              <a:effectLst/>
              <a:latin typeface="+mn-lt"/>
              <a:ea typeface="+mn-ea"/>
              <a:cs typeface="+mn-cs"/>
            </a:rPr>
            <a:t>税収減を見込み、</a:t>
          </a:r>
          <a:r>
            <a:rPr kumimoji="1" lang="en-US" altLang="ja-JP" sz="1600">
              <a:solidFill>
                <a:schemeClr val="dk1"/>
              </a:solidFill>
              <a:effectLst/>
              <a:latin typeface="+mn-lt"/>
              <a:ea typeface="+mn-ea"/>
              <a:cs typeface="+mn-cs"/>
            </a:rPr>
            <a:t>1,180</a:t>
          </a:r>
          <a:r>
            <a:rPr kumimoji="1" lang="ja-JP" altLang="ja-JP" sz="1600">
              <a:solidFill>
                <a:schemeClr val="dk1"/>
              </a:solidFill>
              <a:effectLst/>
              <a:latin typeface="+mn-lt"/>
              <a:ea typeface="+mn-ea"/>
              <a:cs typeface="+mn-cs"/>
            </a:rPr>
            <a:t>百万円を取り崩したことにより、結果として前年比</a:t>
          </a:r>
          <a:r>
            <a:rPr kumimoji="1" lang="en-US" altLang="ja-JP" sz="1600">
              <a:solidFill>
                <a:schemeClr val="dk1"/>
              </a:solidFill>
              <a:effectLst/>
              <a:latin typeface="+mn-lt"/>
              <a:ea typeface="+mn-ea"/>
              <a:cs typeface="+mn-cs"/>
            </a:rPr>
            <a:t>556</a:t>
          </a:r>
          <a:r>
            <a:rPr kumimoji="1" lang="ja-JP" altLang="ja-JP" sz="1600">
              <a:solidFill>
                <a:schemeClr val="dk1"/>
              </a:solidFill>
              <a:effectLst/>
              <a:latin typeface="+mn-lt"/>
              <a:ea typeface="+mn-ea"/>
              <a:cs typeface="+mn-cs"/>
            </a:rPr>
            <a:t>百万円の減となった。</a:t>
          </a:r>
          <a:endParaRPr lang="ja-JP" altLang="ja-JP" sz="1600">
            <a:effectLst/>
          </a:endParaRPr>
        </a:p>
        <a:p>
          <a:endParaRPr kumimoji="1" lang="en-US" altLang="ja-JP" sz="1600">
            <a:solidFill>
              <a:schemeClr val="dk1"/>
            </a:solidFill>
            <a:effectLst/>
            <a:latin typeface="+mn-lt"/>
            <a:ea typeface="+mn-ea"/>
            <a:cs typeface="+mn-cs"/>
          </a:endParaRPr>
        </a:p>
        <a:p>
          <a:r>
            <a:rPr kumimoji="1" lang="ja-JP" altLang="ja-JP" sz="1600">
              <a:solidFill>
                <a:schemeClr val="dk1"/>
              </a:solidFill>
              <a:effectLst/>
              <a:latin typeface="+mn-lt"/>
              <a:ea typeface="+mn-ea"/>
              <a:cs typeface="+mn-cs"/>
            </a:rPr>
            <a:t>（今後の方針）</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　年度間の財源不足の調整や災害等に備えるための財源として活用するとともに、行財政システム改革プラン（令和５年度</a:t>
          </a:r>
          <a:r>
            <a:rPr kumimoji="1" lang="ja-JP" altLang="en-US" sz="1600">
              <a:solidFill>
                <a:schemeClr val="dk1"/>
              </a:solidFill>
              <a:effectLst/>
              <a:latin typeface="+mn-lt"/>
              <a:ea typeface="+mn-ea"/>
              <a:cs typeface="+mn-cs"/>
            </a:rPr>
            <a:t>策定</a:t>
          </a:r>
          <a:r>
            <a:rPr kumimoji="1" lang="ja-JP" altLang="ja-JP" sz="1600">
              <a:solidFill>
                <a:schemeClr val="dk1"/>
              </a:solidFill>
              <a:effectLst/>
              <a:latin typeface="+mn-lt"/>
              <a:ea typeface="+mn-ea"/>
              <a:cs typeface="+mn-cs"/>
            </a:rPr>
            <a:t>）における目標値である年度末残高</a:t>
          </a:r>
          <a:r>
            <a:rPr kumimoji="1" lang="en-US" altLang="ja-JP" sz="1600">
              <a:solidFill>
                <a:schemeClr val="dk1"/>
              </a:solidFill>
              <a:effectLst/>
              <a:latin typeface="+mn-lt"/>
              <a:ea typeface="+mn-ea"/>
              <a:cs typeface="+mn-cs"/>
            </a:rPr>
            <a:t>10</a:t>
          </a:r>
          <a:r>
            <a:rPr kumimoji="1" lang="ja-JP" altLang="ja-JP" sz="1600">
              <a:solidFill>
                <a:schemeClr val="dk1"/>
              </a:solidFill>
              <a:effectLst/>
              <a:latin typeface="+mn-lt"/>
              <a:ea typeface="+mn-ea"/>
              <a:cs typeface="+mn-cs"/>
            </a:rPr>
            <a:t>億円以上を確保していく。</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600">
            <a:effectLst/>
          </a:endParaRPr>
        </a:p>
        <a:p>
          <a:r>
            <a:rPr kumimoji="1" lang="ja-JP" altLang="ja-JP" sz="1600">
              <a:solidFill>
                <a:schemeClr val="dk1"/>
              </a:solidFill>
              <a:effectLst/>
              <a:latin typeface="+mn-lt"/>
              <a:ea typeface="+mn-ea"/>
              <a:cs typeface="+mn-cs"/>
            </a:rPr>
            <a:t>（増減理由）　</a:t>
          </a:r>
          <a:endParaRPr lang="ja-JP" altLang="ja-JP" sz="1600">
            <a:effectLst/>
          </a:endParaRPr>
        </a:p>
        <a:p>
          <a:r>
            <a:rPr kumimoji="1" lang="ja-JP" altLang="en-US" sz="1600">
              <a:solidFill>
                <a:schemeClr val="dk1"/>
              </a:solidFill>
              <a:effectLst/>
              <a:latin typeface="+mn-lt"/>
              <a:ea typeface="+mn-ea"/>
              <a:cs typeface="+mn-cs"/>
            </a:rPr>
            <a:t>　将来の起債償還に伴う公債費に対応するため</a:t>
          </a:r>
          <a:r>
            <a:rPr kumimoji="1" lang="en-US" altLang="ja-JP" sz="1600">
              <a:solidFill>
                <a:schemeClr val="dk1"/>
              </a:solidFill>
              <a:effectLst/>
              <a:latin typeface="+mn-lt"/>
              <a:ea typeface="+mn-ea"/>
              <a:cs typeface="+mn-cs"/>
            </a:rPr>
            <a:t>103</a:t>
          </a:r>
          <a:r>
            <a:rPr kumimoji="1" lang="ja-JP" altLang="en-US" sz="1600">
              <a:solidFill>
                <a:schemeClr val="dk1"/>
              </a:solidFill>
              <a:effectLst/>
              <a:latin typeface="+mn-lt"/>
              <a:ea typeface="+mn-ea"/>
              <a:cs typeface="+mn-cs"/>
            </a:rPr>
            <a:t>百万円を積み立てる一方、庁舎や合併特例債、臨時財政対策債の償還のため</a:t>
          </a:r>
          <a:r>
            <a:rPr kumimoji="1" lang="en-US" altLang="ja-JP" sz="1600">
              <a:solidFill>
                <a:schemeClr val="dk1"/>
              </a:solidFill>
              <a:effectLst/>
              <a:latin typeface="+mn-lt"/>
              <a:ea typeface="+mn-ea"/>
              <a:cs typeface="+mn-cs"/>
            </a:rPr>
            <a:t>282</a:t>
          </a:r>
          <a:r>
            <a:rPr kumimoji="1" lang="ja-JP" altLang="en-US" sz="1600">
              <a:solidFill>
                <a:schemeClr val="dk1"/>
              </a:solidFill>
              <a:effectLst/>
              <a:latin typeface="+mn-lt"/>
              <a:ea typeface="+mn-ea"/>
              <a:cs typeface="+mn-cs"/>
            </a:rPr>
            <a:t>百万円を取り崩したことにより、前年比</a:t>
          </a:r>
          <a:r>
            <a:rPr kumimoji="1" lang="en-US" altLang="ja-JP" sz="1600">
              <a:solidFill>
                <a:schemeClr val="dk1"/>
              </a:solidFill>
              <a:effectLst/>
              <a:latin typeface="+mn-lt"/>
              <a:ea typeface="+mn-ea"/>
              <a:cs typeface="+mn-cs"/>
            </a:rPr>
            <a:t>179</a:t>
          </a:r>
          <a:r>
            <a:rPr kumimoji="1" lang="ja-JP" altLang="en-US" sz="1600">
              <a:solidFill>
                <a:schemeClr val="dk1"/>
              </a:solidFill>
              <a:effectLst/>
              <a:latin typeface="+mn-lt"/>
              <a:ea typeface="+mn-ea"/>
              <a:cs typeface="+mn-cs"/>
            </a:rPr>
            <a:t>百万円の減となった</a:t>
          </a:r>
          <a:r>
            <a:rPr kumimoji="1" lang="ja-JP" altLang="ja-JP" sz="1600">
              <a:solidFill>
                <a:schemeClr val="dk1"/>
              </a:solidFill>
              <a:effectLst/>
              <a:latin typeface="+mn-lt"/>
              <a:ea typeface="+mn-ea"/>
              <a:cs typeface="+mn-cs"/>
            </a:rPr>
            <a:t>。</a:t>
          </a:r>
          <a:endParaRPr kumimoji="1" lang="en-US" altLang="ja-JP" sz="1600">
            <a:solidFill>
              <a:schemeClr val="dk1"/>
            </a:solidFill>
            <a:effectLst/>
            <a:latin typeface="+mn-lt"/>
            <a:ea typeface="+mn-ea"/>
            <a:cs typeface="+mn-cs"/>
          </a:endParaRPr>
        </a:p>
        <a:p>
          <a:endParaRPr lang="ja-JP" altLang="ja-JP" sz="1600">
            <a:effectLst/>
          </a:endParaRPr>
        </a:p>
        <a:p>
          <a:r>
            <a:rPr kumimoji="1" lang="ja-JP" altLang="ja-JP" sz="1600">
              <a:solidFill>
                <a:schemeClr val="dk1"/>
              </a:solidFill>
              <a:effectLst/>
              <a:latin typeface="+mn-lt"/>
              <a:ea typeface="+mn-ea"/>
              <a:cs typeface="+mn-cs"/>
            </a:rPr>
            <a:t>（今後の方針）　</a:t>
          </a:r>
          <a:endParaRPr lang="ja-JP" altLang="ja-JP" sz="1600">
            <a:effectLst/>
          </a:endParaRPr>
        </a:p>
        <a:p>
          <a:r>
            <a:rPr kumimoji="1" lang="ja-JP" altLang="ja-JP" sz="1600">
              <a:solidFill>
                <a:schemeClr val="dk1"/>
              </a:solidFill>
              <a:effectLst/>
              <a:latin typeface="+mn-lt"/>
              <a:ea typeface="+mn-ea"/>
              <a:cs typeface="+mn-cs"/>
            </a:rPr>
            <a:t>　積立て可能な財源が生じた場合は積立てを行うことにより、起債の償還財源を確保し、資金負担の平準化を図る。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7D059DF-1C8D-481D-B562-4CA7E4F1C3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8E93A33-3C5A-4AB2-A365-5CC2DE2A26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D1BD4EA-AABC-44C3-8954-D4A0B38768D2}"/>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4CDD5AA-D2A1-4715-BB6C-879F5602383D}"/>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A00F0DD-A249-4835-B465-8597A6563BF7}"/>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38F2E47-917A-4FE7-BA99-E2A1631D2166}"/>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F7A823C-9D50-4301-ADB2-B0F0624B03C9}"/>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EE19EEE-542E-42B4-8D20-2FC036610B89}"/>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4E513EE-6BC8-4D20-A4F3-2D965D4750AB}"/>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52347ED-D17E-4E7E-B6A9-E18C21FEA589}"/>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D660D64-C90E-498D-A261-258F434B0FE6}"/>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C3AF717-272C-4E96-9B6A-811B32961AA4}"/>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79,907
75,493
230.70
41,416,431
40,441,425
933,311
21,050,501
43,288,301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5743934-D51E-4B87-BE18-CFB90432E038}"/>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234EA0C-ABA6-4344-9A10-8E90FC74001C}"/>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C497B1A-2512-4A8E-9903-D80E8005995C}"/>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A1413F9-80D8-4ED3-B4EB-C1053146A1BD}"/>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B190AD1-8A09-4673-BBF6-39B61155BEC5}"/>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B6AA2FF-18E1-4ACE-9CF3-34907AEE1CB1}"/>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B1D11C3-703F-4A34-8C09-75324E0A3B76}"/>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470D4DA-D25B-4ED1-A97B-208FE743862F}"/>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4439947-DE86-4895-AB7A-934038FF480F}"/>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BB9ACF9-4A0F-4FDD-BB95-55BE09C7C6F0}"/>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16AD27D-10B6-4722-A2B5-D195901F201F}"/>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6043A05-30F0-4B0E-A115-FFD06801B874}"/>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BF4CFFF-6092-4FC5-976C-66C22DAA9FD6}"/>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66DF8E0-5C36-4BAF-ABF1-46EFEC0039DB}"/>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C80D6C9-125E-49C2-B03B-42EF0A181F54}"/>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AF1F2DF-3FA9-4A15-8792-B54246700437}"/>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6ADBAEA-C7DD-4211-BC7C-1E2044A12CA9}"/>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490E082-0CD6-4415-866C-3C8B3AA7E29D}"/>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CC43CC5-10BE-40F9-98C1-C7413C2B41C6}"/>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FE125CC-0C80-4051-89CD-B18EDA3E0D11}"/>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F573132A-1E91-477F-B45C-BF3683C4EACF}"/>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61E7BFCE-EB83-4BFB-8FBD-C7FE816035F4}"/>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87A539B-5F59-4280-95FB-A0EED7F12171}"/>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4D1E5D6-3C57-42CC-916F-2A3E0DBD2738}"/>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C830D59-EC8E-4D7D-B57E-8CC44A65F364}"/>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04C159D-5223-457D-8D85-35E3E7497752}"/>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35C30B2-435D-4A43-BF26-F5E738770426}"/>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1B2C593-D4EC-4AAC-891B-45FC2ED55659}"/>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3C5C60B-383E-4760-B9B1-B4B4AD81F042}"/>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506575B-D2B0-4DC6-A2A6-ADAAEB53CF4E}"/>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E01084C-89CA-4592-8C9E-08EF73E97517}"/>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6FE42E8-25B5-45AA-B1D1-AC44C7728B30}"/>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2922047-F239-4AF6-82B9-62DC7E5FB0C0}"/>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6407AD5-77E3-4F2B-9640-2BE5E2532E5E}"/>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5C0B3C2-E03C-48AD-BB52-970ADEE2B005}"/>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平成</a:t>
          </a:r>
          <a:r>
            <a:rPr kumimoji="1" lang="en-US" altLang="ja-JP" sz="900">
              <a:solidFill>
                <a:schemeClr val="dk1"/>
              </a:solidFill>
              <a:effectLst/>
              <a:latin typeface="+mn-lt"/>
              <a:ea typeface="+mn-ea"/>
              <a:cs typeface="+mn-cs"/>
            </a:rPr>
            <a:t>28</a:t>
          </a:r>
          <a:r>
            <a:rPr kumimoji="1" lang="ja-JP" altLang="ja-JP" sz="900">
              <a:solidFill>
                <a:schemeClr val="dk1"/>
              </a:solidFill>
              <a:effectLst/>
              <a:latin typeface="+mn-lt"/>
              <a:ea typeface="+mn-ea"/>
              <a:cs typeface="+mn-cs"/>
            </a:rPr>
            <a:t>年度に策定（令和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年度改定）した公共施設等総合管理計画において、公共施設等の延床面積を</a:t>
          </a:r>
          <a:r>
            <a:rPr kumimoji="1" lang="en-US" altLang="ja-JP" sz="900">
              <a:solidFill>
                <a:schemeClr val="dk1"/>
              </a:solidFill>
              <a:effectLst/>
              <a:latin typeface="+mn-lt"/>
              <a:ea typeface="+mn-ea"/>
              <a:cs typeface="+mn-cs"/>
            </a:rPr>
            <a:t>40</a:t>
          </a:r>
          <a:r>
            <a:rPr kumimoji="1" lang="ja-JP" altLang="ja-JP" sz="900">
              <a:solidFill>
                <a:schemeClr val="dk1"/>
              </a:solidFill>
              <a:effectLst/>
              <a:latin typeface="+mn-lt"/>
              <a:ea typeface="+mn-ea"/>
              <a:cs typeface="+mn-cs"/>
            </a:rPr>
            <a:t>年間で</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％削減するという目標を掲げ、老朽化した施設の集約化・複合化</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長寿命化や除却を進めている。</a:t>
          </a:r>
          <a:endParaRPr lang="ja-JP" altLang="ja-JP" sz="900">
            <a:effectLst/>
          </a:endParaRPr>
        </a:p>
        <a:p>
          <a:r>
            <a:rPr kumimoji="1" lang="ja-JP" altLang="ja-JP" sz="900">
              <a:solidFill>
                <a:schemeClr val="dk1"/>
              </a:solidFill>
              <a:effectLst/>
              <a:latin typeface="+mn-lt"/>
              <a:ea typeface="+mn-ea"/>
              <a:cs typeface="+mn-cs"/>
            </a:rPr>
            <a:t>　当市の有形固定資産減価償却率は類似団体より低い水準にあるが、資産の大半を占める道路の償却率が低いために全体の償却率も低くなっている</a:t>
          </a:r>
          <a:r>
            <a:rPr kumimoji="1" lang="ja-JP" altLang="en-US" sz="900">
              <a:solidFill>
                <a:schemeClr val="dk1"/>
              </a:solidFill>
              <a:effectLst/>
              <a:latin typeface="+mn-lt"/>
              <a:ea typeface="+mn-ea"/>
              <a:cs typeface="+mn-cs"/>
            </a:rPr>
            <a:t>。</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a:t>
          </a:r>
          <a:r>
            <a:rPr kumimoji="1" lang="en-US"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橋梁・トンネル</a:t>
          </a:r>
          <a:r>
            <a:rPr kumimoji="1" lang="en-US"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公営住宅</a:t>
          </a:r>
          <a:r>
            <a:rPr kumimoji="1" lang="en-US"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学校施設</a:t>
          </a:r>
          <a:r>
            <a:rPr kumimoji="1" lang="en-US"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は</a:t>
          </a:r>
          <a:r>
            <a:rPr kumimoji="1" lang="ja-JP" altLang="ja-JP" sz="900">
              <a:solidFill>
                <a:schemeClr val="dk1"/>
              </a:solidFill>
              <a:effectLst/>
              <a:latin typeface="+mn-lt"/>
              <a:ea typeface="+mn-ea"/>
              <a:cs typeface="+mn-cs"/>
            </a:rPr>
            <a:t>、類似団体よりも高い水準となって</a:t>
          </a:r>
          <a:r>
            <a:rPr kumimoji="1" lang="ja-JP" altLang="en-US" sz="900">
              <a:solidFill>
                <a:schemeClr val="dk1"/>
              </a:solidFill>
              <a:effectLst/>
              <a:latin typeface="+mn-lt"/>
              <a:ea typeface="+mn-ea"/>
              <a:cs typeface="+mn-cs"/>
            </a:rPr>
            <a:t>おり</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「教育施設等長寿命化方針」など各施設ごとに</a:t>
          </a:r>
          <a:r>
            <a:rPr kumimoji="1" lang="ja-JP" altLang="ja-JP" sz="900">
              <a:solidFill>
                <a:schemeClr val="dk1"/>
              </a:solidFill>
              <a:effectLst/>
              <a:latin typeface="+mn-lt"/>
              <a:ea typeface="+mn-ea"/>
              <a:cs typeface="+mn-cs"/>
            </a:rPr>
            <a:t>個別</a:t>
          </a:r>
          <a:r>
            <a:rPr kumimoji="1" lang="ja-JP" altLang="en-US" sz="900">
              <a:solidFill>
                <a:schemeClr val="dk1"/>
              </a:solidFill>
              <a:effectLst/>
              <a:latin typeface="+mn-lt"/>
              <a:ea typeface="+mn-ea"/>
              <a:cs typeface="+mn-cs"/>
            </a:rPr>
            <a:t>施設</a:t>
          </a:r>
          <a:r>
            <a:rPr kumimoji="1" lang="ja-JP" altLang="ja-JP" sz="900">
              <a:solidFill>
                <a:schemeClr val="dk1"/>
              </a:solidFill>
              <a:effectLst/>
              <a:latin typeface="+mn-lt"/>
              <a:ea typeface="+mn-ea"/>
              <a:cs typeface="+mn-cs"/>
            </a:rPr>
            <a:t>計画</a:t>
          </a:r>
          <a:r>
            <a:rPr kumimoji="1" lang="ja-JP" altLang="en-US" sz="900">
              <a:solidFill>
                <a:schemeClr val="dk1"/>
              </a:solidFill>
              <a:effectLst/>
              <a:latin typeface="+mn-lt"/>
              <a:ea typeface="+mn-ea"/>
              <a:cs typeface="+mn-cs"/>
            </a:rPr>
            <a:t>を策定し、</a:t>
          </a:r>
          <a:r>
            <a:rPr kumimoji="1" lang="ja-JP" altLang="ja-JP" sz="900">
              <a:solidFill>
                <a:schemeClr val="dk1"/>
              </a:solidFill>
              <a:effectLst/>
              <a:latin typeface="+mn-lt"/>
              <a:ea typeface="+mn-ea"/>
              <a:cs typeface="+mn-cs"/>
            </a:rPr>
            <a:t>施設の更新等を計画的に実施している。</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C344449-D49E-482B-96AF-2EC0E34460CC}"/>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A7BD9BE-E4E6-45CA-AA71-75DB331111B6}"/>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2422D1CC-7640-4D58-8AF5-D2911C81DF18}"/>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56222A85-C355-4B8B-AD27-E9E143D152C6}"/>
            </a:ext>
          </a:extLst>
        </xdr:cNvPr>
        <xdr:cNvCxnSpPr/>
      </xdr:nvCxnSpPr>
      <xdr:spPr>
        <a:xfrm>
          <a:off x="1152525" y="6486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70BA0B98-D494-40BD-9365-87C79098EB5D}"/>
            </a:ext>
          </a:extLst>
        </xdr:cNvPr>
        <xdr:cNvSpPr txBox="1"/>
      </xdr:nvSpPr>
      <xdr:spPr>
        <a:xfrm>
          <a:off x="786781" y="639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7CE28DCE-6E34-424F-90C5-237678C54419}"/>
            </a:ext>
          </a:extLst>
        </xdr:cNvPr>
        <xdr:cNvCxnSpPr/>
      </xdr:nvCxnSpPr>
      <xdr:spPr>
        <a:xfrm>
          <a:off x="1152525" y="60737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A5D8835-73FD-488B-8633-77C401C29324}"/>
            </a:ext>
          </a:extLst>
        </xdr:cNvPr>
        <xdr:cNvSpPr txBox="1"/>
      </xdr:nvSpPr>
      <xdr:spPr>
        <a:xfrm>
          <a:off x="786781" y="5979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E0B44FE7-25EF-41CC-A17C-8D601E8873CD}"/>
            </a:ext>
          </a:extLst>
        </xdr:cNvPr>
        <xdr:cNvCxnSpPr/>
      </xdr:nvCxnSpPr>
      <xdr:spPr>
        <a:xfrm>
          <a:off x="1152525" y="56546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59F163C8-9299-4FA6-A4BD-BAC2FBE4C070}"/>
            </a:ext>
          </a:extLst>
        </xdr:cNvPr>
        <xdr:cNvSpPr txBox="1"/>
      </xdr:nvSpPr>
      <xdr:spPr>
        <a:xfrm>
          <a:off x="786781" y="55672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A5035A-1F8B-45A1-A2CF-ED77A1105219}"/>
            </a:ext>
          </a:extLst>
        </xdr:cNvPr>
        <xdr:cNvCxnSpPr/>
      </xdr:nvCxnSpPr>
      <xdr:spPr>
        <a:xfrm>
          <a:off x="1152525" y="52419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B7FA1950-0899-4A08-87D0-DEC84FCBA1FC}"/>
            </a:ext>
          </a:extLst>
        </xdr:cNvPr>
        <xdr:cNvSpPr txBox="1"/>
      </xdr:nvSpPr>
      <xdr:spPr>
        <a:xfrm>
          <a:off x="786781" y="5148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7BE5971A-425C-49F2-8281-D876ABAAAFF6}"/>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C4D8B902-4E0D-401F-9807-DF4AC164F46C}"/>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7059207B-A785-43FA-8FC5-3CCF90A41D70}"/>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FFB5A9B0-003A-4FA4-879B-555F418CB85C}"/>
            </a:ext>
          </a:extLst>
        </xdr:cNvPr>
        <xdr:cNvCxnSpPr/>
      </xdr:nvCxnSpPr>
      <xdr:spPr>
        <a:xfrm flipV="1">
          <a:off x="4300220" y="5237607"/>
          <a:ext cx="1270" cy="11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1E0ABE8E-8C4E-44D3-AD46-A97A58F63EA3}"/>
            </a:ext>
          </a:extLst>
        </xdr:cNvPr>
        <xdr:cNvSpPr txBox="1"/>
      </xdr:nvSpPr>
      <xdr:spPr>
        <a:xfrm>
          <a:off x="4352925" y="642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0AACAFBC-EFC2-4726-A423-3B98BCA944CB}"/>
            </a:ext>
          </a:extLst>
        </xdr:cNvPr>
        <xdr:cNvCxnSpPr/>
      </xdr:nvCxnSpPr>
      <xdr:spPr>
        <a:xfrm>
          <a:off x="4213225" y="641743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8174A4D0-4669-4613-A7E1-0E54159EE1C6}"/>
            </a:ext>
          </a:extLst>
        </xdr:cNvPr>
        <xdr:cNvSpPr txBox="1"/>
      </xdr:nvSpPr>
      <xdr:spPr>
        <a:xfrm>
          <a:off x="4352925" y="501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3D7036B8-100B-4EBB-A10A-BB204FE602CB}"/>
            </a:ext>
          </a:extLst>
        </xdr:cNvPr>
        <xdr:cNvCxnSpPr/>
      </xdr:nvCxnSpPr>
      <xdr:spPr>
        <a:xfrm>
          <a:off x="4213225" y="523760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68" name="有形固定資産減価償却率平均値テキスト">
          <a:extLst>
            <a:ext uri="{FF2B5EF4-FFF2-40B4-BE49-F238E27FC236}">
              <a16:creationId xmlns:a16="http://schemas.microsoft.com/office/drawing/2014/main" id="{8A0B5FEA-F113-42FA-A430-B46226FBC4E0}"/>
            </a:ext>
          </a:extLst>
        </xdr:cNvPr>
        <xdr:cNvSpPr txBox="1"/>
      </xdr:nvSpPr>
      <xdr:spPr>
        <a:xfrm>
          <a:off x="4352925" y="57745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8E561483-E4D8-4692-A0F6-6A530BA89BEA}"/>
            </a:ext>
          </a:extLst>
        </xdr:cNvPr>
        <xdr:cNvSpPr/>
      </xdr:nvSpPr>
      <xdr:spPr>
        <a:xfrm>
          <a:off x="4251325" y="579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1466AFE6-0179-4CA0-8FC8-10BF57B344D7}"/>
            </a:ext>
          </a:extLst>
        </xdr:cNvPr>
        <xdr:cNvSpPr/>
      </xdr:nvSpPr>
      <xdr:spPr>
        <a:xfrm>
          <a:off x="3616325" y="57420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F981C22F-51C1-49A2-9787-CBC67FB490DE}"/>
            </a:ext>
          </a:extLst>
        </xdr:cNvPr>
        <xdr:cNvSpPr/>
      </xdr:nvSpPr>
      <xdr:spPr>
        <a:xfrm>
          <a:off x="2930525" y="56988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a:extLst>
            <a:ext uri="{FF2B5EF4-FFF2-40B4-BE49-F238E27FC236}">
              <a16:creationId xmlns:a16="http://schemas.microsoft.com/office/drawing/2014/main" id="{F1102CED-BB02-4CA7-96F1-02E27EE7EBE9}"/>
            </a:ext>
          </a:extLst>
        </xdr:cNvPr>
        <xdr:cNvSpPr/>
      </xdr:nvSpPr>
      <xdr:spPr>
        <a:xfrm>
          <a:off x="2244725" y="56470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D824BFD4-AEE9-46E8-914E-C39B31A0D6FB}"/>
            </a:ext>
          </a:extLst>
        </xdr:cNvPr>
        <xdr:cNvSpPr/>
      </xdr:nvSpPr>
      <xdr:spPr>
        <a:xfrm>
          <a:off x="1558925" y="56427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7FA3929C-A980-409C-8530-7FE0612D7BB4}"/>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79573015-8A4D-4146-8E2A-94B7A732FCB3}"/>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F2E7F51-1801-4647-8A63-700E06F6FAF5}"/>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D7578BC1-8186-42A6-A205-EC3B70467C81}"/>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04D84E4-312A-4F9F-A1DE-FF8958A9A0A9}"/>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88773</xdr:rowOff>
    </xdr:from>
    <xdr:to>
      <xdr:col>23</xdr:col>
      <xdr:colOff>136525</xdr:colOff>
      <xdr:row>28</xdr:row>
      <xdr:rowOff>18923</xdr:rowOff>
    </xdr:to>
    <xdr:sp macro="" textlink="">
      <xdr:nvSpPr>
        <xdr:cNvPr id="79" name="楕円 78">
          <a:extLst>
            <a:ext uri="{FF2B5EF4-FFF2-40B4-BE49-F238E27FC236}">
              <a16:creationId xmlns:a16="http://schemas.microsoft.com/office/drawing/2014/main" id="{DECF8787-F721-4A37-BFFD-0A8C6BBF7700}"/>
            </a:ext>
          </a:extLst>
        </xdr:cNvPr>
        <xdr:cNvSpPr/>
      </xdr:nvSpPr>
      <xdr:spPr>
        <a:xfrm>
          <a:off x="4251325" y="53402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111650</xdr:rowOff>
    </xdr:from>
    <xdr:ext cx="405111" cy="259045"/>
    <xdr:sp macro="" textlink="">
      <xdr:nvSpPr>
        <xdr:cNvPr id="80" name="有形固定資産減価償却率該当値テキスト">
          <a:extLst>
            <a:ext uri="{FF2B5EF4-FFF2-40B4-BE49-F238E27FC236}">
              <a16:creationId xmlns:a16="http://schemas.microsoft.com/office/drawing/2014/main" id="{076F613D-F1FB-479E-96BE-37CAD9A2E77C}"/>
            </a:ext>
          </a:extLst>
        </xdr:cNvPr>
        <xdr:cNvSpPr txBox="1"/>
      </xdr:nvSpPr>
      <xdr:spPr>
        <a:xfrm>
          <a:off x="4352925" y="5198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36957</xdr:rowOff>
    </xdr:from>
    <xdr:to>
      <xdr:col>19</xdr:col>
      <xdr:colOff>187325</xdr:colOff>
      <xdr:row>27</xdr:row>
      <xdr:rowOff>138557</xdr:rowOff>
    </xdr:to>
    <xdr:sp macro="" textlink="">
      <xdr:nvSpPr>
        <xdr:cNvPr id="81" name="楕円 80">
          <a:extLst>
            <a:ext uri="{FF2B5EF4-FFF2-40B4-BE49-F238E27FC236}">
              <a16:creationId xmlns:a16="http://schemas.microsoft.com/office/drawing/2014/main" id="{5B6E4835-FF41-4921-B2DB-35DDD569069A}"/>
            </a:ext>
          </a:extLst>
        </xdr:cNvPr>
        <xdr:cNvSpPr/>
      </xdr:nvSpPr>
      <xdr:spPr>
        <a:xfrm>
          <a:off x="3616325" y="52884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87757</xdr:rowOff>
    </xdr:from>
    <xdr:to>
      <xdr:col>23</xdr:col>
      <xdr:colOff>85725</xdr:colOff>
      <xdr:row>27</xdr:row>
      <xdr:rowOff>139573</xdr:rowOff>
    </xdr:to>
    <xdr:cxnSp macro="">
      <xdr:nvCxnSpPr>
        <xdr:cNvPr id="82" name="直線コネクタ 81">
          <a:extLst>
            <a:ext uri="{FF2B5EF4-FFF2-40B4-BE49-F238E27FC236}">
              <a16:creationId xmlns:a16="http://schemas.microsoft.com/office/drawing/2014/main" id="{E39C93F7-0060-40EC-AF7D-9C03296299DF}"/>
            </a:ext>
          </a:extLst>
        </xdr:cNvPr>
        <xdr:cNvCxnSpPr/>
      </xdr:nvCxnSpPr>
      <xdr:spPr>
        <a:xfrm>
          <a:off x="3667125" y="5339207"/>
          <a:ext cx="635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160909</xdr:rowOff>
    </xdr:from>
    <xdr:to>
      <xdr:col>15</xdr:col>
      <xdr:colOff>187325</xdr:colOff>
      <xdr:row>27</xdr:row>
      <xdr:rowOff>91059</xdr:rowOff>
    </xdr:to>
    <xdr:sp macro="" textlink="">
      <xdr:nvSpPr>
        <xdr:cNvPr id="83" name="楕円 82">
          <a:extLst>
            <a:ext uri="{FF2B5EF4-FFF2-40B4-BE49-F238E27FC236}">
              <a16:creationId xmlns:a16="http://schemas.microsoft.com/office/drawing/2014/main" id="{520DCBC2-74E8-4311-9D71-6CC84010F814}"/>
            </a:ext>
          </a:extLst>
        </xdr:cNvPr>
        <xdr:cNvSpPr/>
      </xdr:nvSpPr>
      <xdr:spPr>
        <a:xfrm>
          <a:off x="2930525" y="52472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40259</xdr:rowOff>
    </xdr:from>
    <xdr:to>
      <xdr:col>19</xdr:col>
      <xdr:colOff>136525</xdr:colOff>
      <xdr:row>27</xdr:row>
      <xdr:rowOff>87757</xdr:rowOff>
    </xdr:to>
    <xdr:cxnSp macro="">
      <xdr:nvCxnSpPr>
        <xdr:cNvPr id="84" name="直線コネクタ 83">
          <a:extLst>
            <a:ext uri="{FF2B5EF4-FFF2-40B4-BE49-F238E27FC236}">
              <a16:creationId xmlns:a16="http://schemas.microsoft.com/office/drawing/2014/main" id="{FA7815C8-F6D2-42E0-86F7-B3AC409C25C7}"/>
            </a:ext>
          </a:extLst>
        </xdr:cNvPr>
        <xdr:cNvCxnSpPr/>
      </xdr:nvCxnSpPr>
      <xdr:spPr>
        <a:xfrm>
          <a:off x="2981325" y="5291709"/>
          <a:ext cx="6858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100457</xdr:rowOff>
    </xdr:from>
    <xdr:to>
      <xdr:col>11</xdr:col>
      <xdr:colOff>187325</xdr:colOff>
      <xdr:row>27</xdr:row>
      <xdr:rowOff>30607</xdr:rowOff>
    </xdr:to>
    <xdr:sp macro="" textlink="">
      <xdr:nvSpPr>
        <xdr:cNvPr id="85" name="楕円 84">
          <a:extLst>
            <a:ext uri="{FF2B5EF4-FFF2-40B4-BE49-F238E27FC236}">
              <a16:creationId xmlns:a16="http://schemas.microsoft.com/office/drawing/2014/main" id="{70B48333-11B8-490F-8988-578C1C9F923E}"/>
            </a:ext>
          </a:extLst>
        </xdr:cNvPr>
        <xdr:cNvSpPr/>
      </xdr:nvSpPr>
      <xdr:spPr>
        <a:xfrm>
          <a:off x="2244725" y="51868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151257</xdr:rowOff>
    </xdr:from>
    <xdr:to>
      <xdr:col>15</xdr:col>
      <xdr:colOff>136525</xdr:colOff>
      <xdr:row>27</xdr:row>
      <xdr:rowOff>40259</xdr:rowOff>
    </xdr:to>
    <xdr:cxnSp macro="">
      <xdr:nvCxnSpPr>
        <xdr:cNvPr id="86" name="直線コネクタ 85">
          <a:extLst>
            <a:ext uri="{FF2B5EF4-FFF2-40B4-BE49-F238E27FC236}">
              <a16:creationId xmlns:a16="http://schemas.microsoft.com/office/drawing/2014/main" id="{CB7168E0-436D-4524-BB11-C0D5B849735F}"/>
            </a:ext>
          </a:extLst>
        </xdr:cNvPr>
        <xdr:cNvCxnSpPr/>
      </xdr:nvCxnSpPr>
      <xdr:spPr>
        <a:xfrm>
          <a:off x="2295525" y="5237607"/>
          <a:ext cx="6858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48641</xdr:rowOff>
    </xdr:from>
    <xdr:to>
      <xdr:col>7</xdr:col>
      <xdr:colOff>187325</xdr:colOff>
      <xdr:row>26</xdr:row>
      <xdr:rowOff>150241</xdr:rowOff>
    </xdr:to>
    <xdr:sp macro="" textlink="">
      <xdr:nvSpPr>
        <xdr:cNvPr id="87" name="楕円 86">
          <a:extLst>
            <a:ext uri="{FF2B5EF4-FFF2-40B4-BE49-F238E27FC236}">
              <a16:creationId xmlns:a16="http://schemas.microsoft.com/office/drawing/2014/main" id="{2CAFB261-7147-4790-BCDE-81F24D3BCA9B}"/>
            </a:ext>
          </a:extLst>
        </xdr:cNvPr>
        <xdr:cNvSpPr/>
      </xdr:nvSpPr>
      <xdr:spPr>
        <a:xfrm>
          <a:off x="1558925" y="51349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99441</xdr:rowOff>
    </xdr:from>
    <xdr:to>
      <xdr:col>11</xdr:col>
      <xdr:colOff>136525</xdr:colOff>
      <xdr:row>26</xdr:row>
      <xdr:rowOff>151257</xdr:rowOff>
    </xdr:to>
    <xdr:cxnSp macro="">
      <xdr:nvCxnSpPr>
        <xdr:cNvPr id="88" name="直線コネクタ 87">
          <a:extLst>
            <a:ext uri="{FF2B5EF4-FFF2-40B4-BE49-F238E27FC236}">
              <a16:creationId xmlns:a16="http://schemas.microsoft.com/office/drawing/2014/main" id="{632D2D17-0770-420F-9770-2A5589E1562E}"/>
            </a:ext>
          </a:extLst>
        </xdr:cNvPr>
        <xdr:cNvCxnSpPr/>
      </xdr:nvCxnSpPr>
      <xdr:spPr>
        <a:xfrm>
          <a:off x="1609725" y="5185791"/>
          <a:ext cx="6858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89" name="n_1aveValue有形固定資産減価償却率">
          <a:extLst>
            <a:ext uri="{FF2B5EF4-FFF2-40B4-BE49-F238E27FC236}">
              <a16:creationId xmlns:a16="http://schemas.microsoft.com/office/drawing/2014/main" id="{D549814B-F93E-4EC2-8366-F240E87AEE85}"/>
            </a:ext>
          </a:extLst>
        </xdr:cNvPr>
        <xdr:cNvSpPr txBox="1"/>
      </xdr:nvSpPr>
      <xdr:spPr>
        <a:xfrm>
          <a:off x="3470919" y="582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90" name="n_2aveValue有形固定資産減価償却率">
          <a:extLst>
            <a:ext uri="{FF2B5EF4-FFF2-40B4-BE49-F238E27FC236}">
              <a16:creationId xmlns:a16="http://schemas.microsoft.com/office/drawing/2014/main" id="{E6CA89D0-5D58-440C-93B3-755CAE353F12}"/>
            </a:ext>
          </a:extLst>
        </xdr:cNvPr>
        <xdr:cNvSpPr txBox="1"/>
      </xdr:nvSpPr>
      <xdr:spPr>
        <a:xfrm>
          <a:off x="2797819" y="5785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91" name="n_3aveValue有形固定資産減価償却率">
          <a:extLst>
            <a:ext uri="{FF2B5EF4-FFF2-40B4-BE49-F238E27FC236}">
              <a16:creationId xmlns:a16="http://schemas.microsoft.com/office/drawing/2014/main" id="{43378370-39E2-46DA-BC70-EE438BA320DF}"/>
            </a:ext>
          </a:extLst>
        </xdr:cNvPr>
        <xdr:cNvSpPr txBox="1"/>
      </xdr:nvSpPr>
      <xdr:spPr>
        <a:xfrm>
          <a:off x="2112019"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2" name="n_4aveValue有形固定資産減価償却率">
          <a:extLst>
            <a:ext uri="{FF2B5EF4-FFF2-40B4-BE49-F238E27FC236}">
              <a16:creationId xmlns:a16="http://schemas.microsoft.com/office/drawing/2014/main" id="{82E3FF28-DC77-4C9F-9A19-8E2E4AEB8982}"/>
            </a:ext>
          </a:extLst>
        </xdr:cNvPr>
        <xdr:cNvSpPr txBox="1"/>
      </xdr:nvSpPr>
      <xdr:spPr>
        <a:xfrm>
          <a:off x="1426219" y="573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155084</xdr:rowOff>
    </xdr:from>
    <xdr:ext cx="405111" cy="259045"/>
    <xdr:sp macro="" textlink="">
      <xdr:nvSpPr>
        <xdr:cNvPr id="93" name="n_1mainValue有形固定資産減価償却率">
          <a:extLst>
            <a:ext uri="{FF2B5EF4-FFF2-40B4-BE49-F238E27FC236}">
              <a16:creationId xmlns:a16="http://schemas.microsoft.com/office/drawing/2014/main" id="{6EA5599D-46DC-4261-8E9F-EFF8614803C4}"/>
            </a:ext>
          </a:extLst>
        </xdr:cNvPr>
        <xdr:cNvSpPr txBox="1"/>
      </xdr:nvSpPr>
      <xdr:spPr>
        <a:xfrm>
          <a:off x="3470919" y="5076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107586</xdr:rowOff>
    </xdr:from>
    <xdr:ext cx="405111" cy="259045"/>
    <xdr:sp macro="" textlink="">
      <xdr:nvSpPr>
        <xdr:cNvPr id="94" name="n_2mainValue有形固定資産減価償却率">
          <a:extLst>
            <a:ext uri="{FF2B5EF4-FFF2-40B4-BE49-F238E27FC236}">
              <a16:creationId xmlns:a16="http://schemas.microsoft.com/office/drawing/2014/main" id="{E88333E1-463F-439C-82B8-1E57F8D49080}"/>
            </a:ext>
          </a:extLst>
        </xdr:cNvPr>
        <xdr:cNvSpPr txBox="1"/>
      </xdr:nvSpPr>
      <xdr:spPr>
        <a:xfrm>
          <a:off x="2797819" y="5028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47134</xdr:rowOff>
    </xdr:from>
    <xdr:ext cx="405111" cy="259045"/>
    <xdr:sp macro="" textlink="">
      <xdr:nvSpPr>
        <xdr:cNvPr id="95" name="n_3mainValue有形固定資産減価償却率">
          <a:extLst>
            <a:ext uri="{FF2B5EF4-FFF2-40B4-BE49-F238E27FC236}">
              <a16:creationId xmlns:a16="http://schemas.microsoft.com/office/drawing/2014/main" id="{11A9C403-B015-4598-8A90-CD9F28290193}"/>
            </a:ext>
          </a:extLst>
        </xdr:cNvPr>
        <xdr:cNvSpPr txBox="1"/>
      </xdr:nvSpPr>
      <xdr:spPr>
        <a:xfrm>
          <a:off x="2112019" y="496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166768</xdr:rowOff>
    </xdr:from>
    <xdr:ext cx="405111" cy="259045"/>
    <xdr:sp macro="" textlink="">
      <xdr:nvSpPr>
        <xdr:cNvPr id="96" name="n_4mainValue有形固定資産減価償却率">
          <a:extLst>
            <a:ext uri="{FF2B5EF4-FFF2-40B4-BE49-F238E27FC236}">
              <a16:creationId xmlns:a16="http://schemas.microsoft.com/office/drawing/2014/main" id="{A58142A4-692A-4C82-BFCC-580B263BE4EF}"/>
            </a:ext>
          </a:extLst>
        </xdr:cNvPr>
        <xdr:cNvSpPr txBox="1"/>
      </xdr:nvSpPr>
      <xdr:spPr>
        <a:xfrm>
          <a:off x="1426219" y="4922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493DB297-BD42-4AE4-88B0-471AE6FF4D3D}"/>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15F2A02D-D65E-4EDA-8562-74ECF52E0264}"/>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BE3CEE36-85F3-4CFC-AE78-B7F09A64D1C3}"/>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[ 954.8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8923BA2C-A48C-4334-BC8F-51C1F64D2C66}"/>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265EA476-1927-47B7-8D94-753921AD9D8D}"/>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41D9822-BF21-4E73-B3C8-CE7F2F68CD0F}"/>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2D75A491-FD79-4DDB-B68A-FC70F912D210}"/>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6E733028-B1AE-4998-AD2A-0697C2E54373}"/>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7970157B-1EC5-49DB-8830-0F763872E93F}"/>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E1262E1A-02B5-45B1-863E-E76804EB37F7}"/>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7AF1424B-C64B-400F-BB64-F6289AB2FEF6}"/>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3C9EB230-B2A3-4FC1-9654-AF63F1AAAAEF}"/>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2540C4FE-561F-49E2-A637-529A263E2AC7}"/>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900">
              <a:solidFill>
                <a:schemeClr val="dk1"/>
              </a:solidFill>
              <a:effectLst/>
              <a:latin typeface="+mn-lt"/>
              <a:ea typeface="+mn-ea"/>
              <a:cs typeface="+mn-cs"/>
            </a:rPr>
            <a:t>本市では、</a:t>
          </a:r>
          <a:r>
            <a:rPr kumimoji="1" lang="ja-JP" altLang="ja-JP" sz="900">
              <a:solidFill>
                <a:schemeClr val="dk1"/>
              </a:solidFill>
              <a:effectLst/>
              <a:latin typeface="+mn-lt"/>
              <a:ea typeface="+mn-ea"/>
              <a:cs typeface="+mn-cs"/>
            </a:rPr>
            <a:t>合併特例債等</a:t>
          </a:r>
          <a:r>
            <a:rPr kumimoji="1" lang="ja-JP" altLang="en-US" sz="900">
              <a:solidFill>
                <a:schemeClr val="dk1"/>
              </a:solidFill>
              <a:effectLst/>
              <a:latin typeface="+mn-lt"/>
              <a:ea typeface="+mn-ea"/>
              <a:cs typeface="+mn-cs"/>
            </a:rPr>
            <a:t>を</a:t>
          </a:r>
          <a:r>
            <a:rPr kumimoji="1" lang="ja-JP" altLang="ja-JP" sz="900">
              <a:solidFill>
                <a:schemeClr val="dk1"/>
              </a:solidFill>
              <a:effectLst/>
              <a:latin typeface="+mn-lt"/>
              <a:ea typeface="+mn-ea"/>
              <a:cs typeface="+mn-cs"/>
            </a:rPr>
            <a:t>活用し、庁舎や</a:t>
          </a:r>
          <a:r>
            <a:rPr kumimoji="1" lang="ja-JP" altLang="en-US" sz="900">
              <a:solidFill>
                <a:schemeClr val="dk1"/>
              </a:solidFill>
              <a:effectLst/>
              <a:latin typeface="+mn-lt"/>
              <a:ea typeface="+mn-ea"/>
              <a:cs typeface="+mn-cs"/>
            </a:rPr>
            <a:t>中央公園エリアの</a:t>
          </a:r>
          <a:r>
            <a:rPr kumimoji="1" lang="ja-JP" altLang="ja-JP" sz="900">
              <a:solidFill>
                <a:schemeClr val="dk1"/>
              </a:solidFill>
              <a:effectLst/>
              <a:latin typeface="+mn-lt"/>
              <a:ea typeface="+mn-ea"/>
              <a:cs typeface="+mn-cs"/>
            </a:rPr>
            <a:t>体育館、</a:t>
          </a:r>
          <a:r>
            <a:rPr kumimoji="1" lang="ja-JP" altLang="en-US" sz="900">
              <a:solidFill>
                <a:schemeClr val="dk1"/>
              </a:solidFill>
              <a:effectLst/>
              <a:latin typeface="+mn-lt"/>
              <a:ea typeface="+mn-ea"/>
              <a:cs typeface="+mn-cs"/>
            </a:rPr>
            <a:t>プールの</a:t>
          </a:r>
          <a:r>
            <a:rPr kumimoji="1" lang="ja-JP" altLang="ja-JP" sz="900">
              <a:solidFill>
                <a:schemeClr val="dk1"/>
              </a:solidFill>
              <a:effectLst/>
              <a:latin typeface="+mn-lt"/>
              <a:ea typeface="+mn-ea"/>
              <a:cs typeface="+mn-cs"/>
            </a:rPr>
            <a:t>整備などの大規模事業を実施してきたことで、地方債残高が上昇し、債務償還比率は類似団体に比して高くなってい</a:t>
          </a:r>
          <a:r>
            <a:rPr kumimoji="1" lang="ja-JP" altLang="en-US" sz="900">
              <a:solidFill>
                <a:schemeClr val="dk1"/>
              </a:solidFill>
              <a:effectLst/>
              <a:latin typeface="+mn-lt"/>
              <a:ea typeface="+mn-ea"/>
              <a:cs typeface="+mn-cs"/>
            </a:rPr>
            <a:t>る。</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令和</a:t>
          </a:r>
          <a:r>
            <a:rPr kumimoji="1" lang="en-US" altLang="ja-JP" sz="900">
              <a:solidFill>
                <a:schemeClr val="dk1"/>
              </a:solidFill>
              <a:effectLst/>
              <a:latin typeface="+mn-lt"/>
              <a:ea typeface="+mn-ea"/>
              <a:cs typeface="+mn-cs"/>
            </a:rPr>
            <a:t>5</a:t>
          </a:r>
          <a:r>
            <a:rPr kumimoji="1" lang="ja-JP" altLang="en-US" sz="900">
              <a:solidFill>
                <a:schemeClr val="dk1"/>
              </a:solidFill>
              <a:effectLst/>
              <a:latin typeface="+mn-lt"/>
              <a:ea typeface="+mn-ea"/>
              <a:cs typeface="+mn-cs"/>
            </a:rPr>
            <a:t>年度は、前年度と比較して分子は将来負担額から控除する交付税見込額や基金残高など充当可能財源が減少していることから増となり、分母は企業の業績悪化等により減収となったことから減となり、債務負担比率は悪化している。令和</a:t>
          </a:r>
          <a:r>
            <a:rPr kumimoji="1" lang="en-US" altLang="ja-JP" sz="900">
              <a:solidFill>
                <a:schemeClr val="dk1"/>
              </a:solidFill>
              <a:effectLst/>
              <a:latin typeface="+mn-lt"/>
              <a:ea typeface="+mn-ea"/>
              <a:cs typeface="+mn-cs"/>
            </a:rPr>
            <a:t>6</a:t>
          </a:r>
          <a:r>
            <a:rPr kumimoji="1" lang="ja-JP" altLang="en-US" sz="900">
              <a:solidFill>
                <a:schemeClr val="dk1"/>
              </a:solidFill>
              <a:effectLst/>
              <a:latin typeface="+mn-lt"/>
              <a:ea typeface="+mn-ea"/>
              <a:cs typeface="+mn-cs"/>
            </a:rPr>
            <a:t>年度は、合併特例債をはじめとする起債の償還進行に加え、公営企業債や清掃組合債の負担見込減により、減少する見込みである。</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5AFBC814-AB8F-4A13-8D1A-94E2924D04ED}"/>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C2E7AB0D-3A1F-44FA-A425-2015B1CE2FB4}"/>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42ED25CD-3659-4D74-A7C5-43D72563F26A}"/>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A607C798-349A-4EC1-B0A3-6B2AB33A2A15}"/>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F90F185E-95FC-45E3-B301-4F1BE22D671D}"/>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F8F28C61-3339-490F-8D8F-04B69DF3D832}"/>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42CB72F6-F13C-47AC-B1FD-CA82850A8141}"/>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DFF75DC8-ED7C-48F4-8749-AC233FBD1A40}"/>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E82E5CE3-F294-4D89-B0EC-7755AA0DC264}"/>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1DF87530-6F4F-4119-88D9-A76C64223505}"/>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BEDBB7E6-F5D6-47E2-9AFC-C6A0E4D98D39}"/>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B1094D30-6C3E-4B6C-A0A3-2332FAA44E39}"/>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AD2F46EF-EDD2-4320-ACE7-B0F3BE5F3040}"/>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68332330-DA54-4114-9E62-40736A9A5EDB}"/>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63380FF5-467A-4B2C-BC59-85A0329A4C15}"/>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341ACB5E-FD82-4A98-BAB3-A0E4C6350552}"/>
            </a:ext>
          </a:extLst>
        </xdr:cNvPr>
        <xdr:cNvCxnSpPr/>
      </xdr:nvCxnSpPr>
      <xdr:spPr>
        <a:xfrm flipV="1">
          <a:off x="13323570" y="5169958"/>
          <a:ext cx="1269" cy="1185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BB435BBD-05CB-402D-912B-1A817BABEF95}"/>
            </a:ext>
          </a:extLst>
        </xdr:cNvPr>
        <xdr:cNvSpPr txBox="1"/>
      </xdr:nvSpPr>
      <xdr:spPr>
        <a:xfrm>
          <a:off x="13376275" y="63596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97045244-0E38-4085-9705-508BCF0AE1FC}"/>
            </a:ext>
          </a:extLst>
        </xdr:cNvPr>
        <xdr:cNvCxnSpPr/>
      </xdr:nvCxnSpPr>
      <xdr:spPr>
        <a:xfrm>
          <a:off x="13255625" y="63557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C037D32F-CE7A-49FD-8826-68FC78477AFD}"/>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D80D7ECE-C926-4D5E-9949-C8393B44570A}"/>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E2289F30-E528-4D15-B791-6BB9F077CE69}"/>
            </a:ext>
          </a:extLst>
        </xdr:cNvPr>
        <xdr:cNvSpPr txBox="1"/>
      </xdr:nvSpPr>
      <xdr:spPr>
        <a:xfrm>
          <a:off x="13376275" y="5595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60275AF9-0A96-46E3-9CF3-9247FF755198}"/>
            </a:ext>
          </a:extLst>
        </xdr:cNvPr>
        <xdr:cNvSpPr/>
      </xdr:nvSpPr>
      <xdr:spPr>
        <a:xfrm>
          <a:off x="13293725" y="57444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C5DBC66E-14DF-49D0-8C42-020E2557EBA2}"/>
            </a:ext>
          </a:extLst>
        </xdr:cNvPr>
        <xdr:cNvSpPr/>
      </xdr:nvSpPr>
      <xdr:spPr>
        <a:xfrm>
          <a:off x="12639675" y="57372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84C0C519-126D-48A6-88FB-B2F9C4D31109}"/>
            </a:ext>
          </a:extLst>
        </xdr:cNvPr>
        <xdr:cNvSpPr/>
      </xdr:nvSpPr>
      <xdr:spPr>
        <a:xfrm>
          <a:off x="11953875" y="5691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4" name="フローチャート: 判断 133">
          <a:extLst>
            <a:ext uri="{FF2B5EF4-FFF2-40B4-BE49-F238E27FC236}">
              <a16:creationId xmlns:a16="http://schemas.microsoft.com/office/drawing/2014/main" id="{ADF5B2A5-3917-4221-A5CD-A26D4A1565B4}"/>
            </a:ext>
          </a:extLst>
        </xdr:cNvPr>
        <xdr:cNvSpPr/>
      </xdr:nvSpPr>
      <xdr:spPr>
        <a:xfrm>
          <a:off x="11268075" y="58530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5" name="フローチャート: 判断 134">
          <a:extLst>
            <a:ext uri="{FF2B5EF4-FFF2-40B4-BE49-F238E27FC236}">
              <a16:creationId xmlns:a16="http://schemas.microsoft.com/office/drawing/2014/main" id="{32167E64-E24B-4EC1-B991-3F81AC4D7933}"/>
            </a:ext>
          </a:extLst>
        </xdr:cNvPr>
        <xdr:cNvSpPr/>
      </xdr:nvSpPr>
      <xdr:spPr>
        <a:xfrm>
          <a:off x="10582275" y="58574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94C56A72-CFF9-4205-87E3-5B5CBE23CA73}"/>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CD6FF72C-88C5-4A22-AD4C-FCFCEE45432D}"/>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F65F905-2224-4DA8-B378-798A774E82E2}"/>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7F11C3BA-DD9E-48CC-82B0-8B1B25F68579}"/>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748D908-F488-46A7-8251-BD67DA96882A}"/>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149338</xdr:rowOff>
    </xdr:from>
    <xdr:to>
      <xdr:col>76</xdr:col>
      <xdr:colOff>73025</xdr:colOff>
      <xdr:row>33</xdr:row>
      <xdr:rowOff>79488</xdr:rowOff>
    </xdr:to>
    <xdr:sp macro="" textlink="">
      <xdr:nvSpPr>
        <xdr:cNvPr id="141" name="楕円 140">
          <a:extLst>
            <a:ext uri="{FF2B5EF4-FFF2-40B4-BE49-F238E27FC236}">
              <a16:creationId xmlns:a16="http://schemas.microsoft.com/office/drawing/2014/main" id="{229EDB15-7342-42D3-AF4E-BDECF16B83CC}"/>
            </a:ext>
          </a:extLst>
        </xdr:cNvPr>
        <xdr:cNvSpPr/>
      </xdr:nvSpPr>
      <xdr:spPr>
        <a:xfrm>
          <a:off x="13293725" y="62262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64265</xdr:rowOff>
    </xdr:from>
    <xdr:ext cx="469744" cy="259045"/>
    <xdr:sp macro="" textlink="">
      <xdr:nvSpPr>
        <xdr:cNvPr id="142" name="債務償還比率該当値テキスト">
          <a:extLst>
            <a:ext uri="{FF2B5EF4-FFF2-40B4-BE49-F238E27FC236}">
              <a16:creationId xmlns:a16="http://schemas.microsoft.com/office/drawing/2014/main" id="{21215988-0E58-41DA-80A6-56F90F2B0425}"/>
            </a:ext>
          </a:extLst>
        </xdr:cNvPr>
        <xdr:cNvSpPr txBox="1"/>
      </xdr:nvSpPr>
      <xdr:spPr>
        <a:xfrm>
          <a:off x="13376275" y="614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44147</xdr:rowOff>
    </xdr:from>
    <xdr:to>
      <xdr:col>72</xdr:col>
      <xdr:colOff>123825</xdr:colOff>
      <xdr:row>32</xdr:row>
      <xdr:rowOff>145747</xdr:rowOff>
    </xdr:to>
    <xdr:sp macro="" textlink="">
      <xdr:nvSpPr>
        <xdr:cNvPr id="143" name="楕円 142">
          <a:extLst>
            <a:ext uri="{FF2B5EF4-FFF2-40B4-BE49-F238E27FC236}">
              <a16:creationId xmlns:a16="http://schemas.microsoft.com/office/drawing/2014/main" id="{9F8AE667-2D1D-4B13-96FF-6472B4E1AD96}"/>
            </a:ext>
          </a:extLst>
        </xdr:cNvPr>
        <xdr:cNvSpPr/>
      </xdr:nvSpPr>
      <xdr:spPr>
        <a:xfrm>
          <a:off x="12639675" y="612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94947</xdr:rowOff>
    </xdr:from>
    <xdr:to>
      <xdr:col>76</xdr:col>
      <xdr:colOff>22225</xdr:colOff>
      <xdr:row>33</xdr:row>
      <xdr:rowOff>28688</xdr:rowOff>
    </xdr:to>
    <xdr:cxnSp macro="">
      <xdr:nvCxnSpPr>
        <xdr:cNvPr id="144" name="直線コネクタ 143">
          <a:extLst>
            <a:ext uri="{FF2B5EF4-FFF2-40B4-BE49-F238E27FC236}">
              <a16:creationId xmlns:a16="http://schemas.microsoft.com/office/drawing/2014/main" id="{5E7E6D79-F8F8-4B6B-8686-E36DA50AC42C}"/>
            </a:ext>
          </a:extLst>
        </xdr:cNvPr>
        <xdr:cNvCxnSpPr/>
      </xdr:nvCxnSpPr>
      <xdr:spPr>
        <a:xfrm>
          <a:off x="12690475" y="6171897"/>
          <a:ext cx="635000" cy="9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155984</xdr:rowOff>
    </xdr:from>
    <xdr:to>
      <xdr:col>68</xdr:col>
      <xdr:colOff>123825</xdr:colOff>
      <xdr:row>32</xdr:row>
      <xdr:rowOff>86134</xdr:rowOff>
    </xdr:to>
    <xdr:sp macro="" textlink="">
      <xdr:nvSpPr>
        <xdr:cNvPr id="145" name="楕円 144">
          <a:extLst>
            <a:ext uri="{FF2B5EF4-FFF2-40B4-BE49-F238E27FC236}">
              <a16:creationId xmlns:a16="http://schemas.microsoft.com/office/drawing/2014/main" id="{00268603-C9C2-49FA-A5BE-706B0B24109B}"/>
            </a:ext>
          </a:extLst>
        </xdr:cNvPr>
        <xdr:cNvSpPr/>
      </xdr:nvSpPr>
      <xdr:spPr>
        <a:xfrm>
          <a:off x="11953875" y="60678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35334</xdr:rowOff>
    </xdr:from>
    <xdr:to>
      <xdr:col>72</xdr:col>
      <xdr:colOff>73025</xdr:colOff>
      <xdr:row>32</xdr:row>
      <xdr:rowOff>94947</xdr:rowOff>
    </xdr:to>
    <xdr:cxnSp macro="">
      <xdr:nvCxnSpPr>
        <xdr:cNvPr id="146" name="直線コネクタ 145">
          <a:extLst>
            <a:ext uri="{FF2B5EF4-FFF2-40B4-BE49-F238E27FC236}">
              <a16:creationId xmlns:a16="http://schemas.microsoft.com/office/drawing/2014/main" id="{B5BC513E-26C1-41EF-B97D-6E4F9B9D2BB2}"/>
            </a:ext>
          </a:extLst>
        </xdr:cNvPr>
        <xdr:cNvCxnSpPr/>
      </xdr:nvCxnSpPr>
      <xdr:spPr>
        <a:xfrm>
          <a:off x="12004675" y="6112284"/>
          <a:ext cx="685800" cy="5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124989</xdr:rowOff>
    </xdr:from>
    <xdr:to>
      <xdr:col>64</xdr:col>
      <xdr:colOff>123825</xdr:colOff>
      <xdr:row>33</xdr:row>
      <xdr:rowOff>55139</xdr:rowOff>
    </xdr:to>
    <xdr:sp macro="" textlink="">
      <xdr:nvSpPr>
        <xdr:cNvPr id="147" name="楕円 146">
          <a:extLst>
            <a:ext uri="{FF2B5EF4-FFF2-40B4-BE49-F238E27FC236}">
              <a16:creationId xmlns:a16="http://schemas.microsoft.com/office/drawing/2014/main" id="{DAF06C7A-A76F-4C90-B8C0-A997B745B847}"/>
            </a:ext>
          </a:extLst>
        </xdr:cNvPr>
        <xdr:cNvSpPr/>
      </xdr:nvSpPr>
      <xdr:spPr>
        <a:xfrm>
          <a:off x="11268075" y="62019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35334</xdr:rowOff>
    </xdr:from>
    <xdr:to>
      <xdr:col>68</xdr:col>
      <xdr:colOff>73025</xdr:colOff>
      <xdr:row>33</xdr:row>
      <xdr:rowOff>4339</xdr:rowOff>
    </xdr:to>
    <xdr:cxnSp macro="">
      <xdr:nvCxnSpPr>
        <xdr:cNvPr id="148" name="直線コネクタ 147">
          <a:extLst>
            <a:ext uri="{FF2B5EF4-FFF2-40B4-BE49-F238E27FC236}">
              <a16:creationId xmlns:a16="http://schemas.microsoft.com/office/drawing/2014/main" id="{72108B3E-80B5-4924-98C6-3861484E5991}"/>
            </a:ext>
          </a:extLst>
        </xdr:cNvPr>
        <xdr:cNvCxnSpPr/>
      </xdr:nvCxnSpPr>
      <xdr:spPr>
        <a:xfrm flipV="1">
          <a:off x="11318875" y="6112284"/>
          <a:ext cx="685800" cy="13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87566</xdr:rowOff>
    </xdr:from>
    <xdr:to>
      <xdr:col>60</xdr:col>
      <xdr:colOff>123825</xdr:colOff>
      <xdr:row>33</xdr:row>
      <xdr:rowOff>17716</xdr:rowOff>
    </xdr:to>
    <xdr:sp macro="" textlink="">
      <xdr:nvSpPr>
        <xdr:cNvPr id="149" name="楕円 148">
          <a:extLst>
            <a:ext uri="{FF2B5EF4-FFF2-40B4-BE49-F238E27FC236}">
              <a16:creationId xmlns:a16="http://schemas.microsoft.com/office/drawing/2014/main" id="{DEFE4F12-7CF2-402F-A747-7ACF43B84B7B}"/>
            </a:ext>
          </a:extLst>
        </xdr:cNvPr>
        <xdr:cNvSpPr/>
      </xdr:nvSpPr>
      <xdr:spPr>
        <a:xfrm>
          <a:off x="10582275" y="61645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138366</xdr:rowOff>
    </xdr:from>
    <xdr:to>
      <xdr:col>64</xdr:col>
      <xdr:colOff>73025</xdr:colOff>
      <xdr:row>33</xdr:row>
      <xdr:rowOff>4339</xdr:rowOff>
    </xdr:to>
    <xdr:cxnSp macro="">
      <xdr:nvCxnSpPr>
        <xdr:cNvPr id="150" name="直線コネクタ 149">
          <a:extLst>
            <a:ext uri="{FF2B5EF4-FFF2-40B4-BE49-F238E27FC236}">
              <a16:creationId xmlns:a16="http://schemas.microsoft.com/office/drawing/2014/main" id="{26CE7E0D-3876-43DF-8631-E3757614BCC9}"/>
            </a:ext>
          </a:extLst>
        </xdr:cNvPr>
        <xdr:cNvCxnSpPr/>
      </xdr:nvCxnSpPr>
      <xdr:spPr>
        <a:xfrm>
          <a:off x="10633075" y="6215316"/>
          <a:ext cx="685800" cy="3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a:extLst>
            <a:ext uri="{FF2B5EF4-FFF2-40B4-BE49-F238E27FC236}">
              <a16:creationId xmlns:a16="http://schemas.microsoft.com/office/drawing/2014/main" id="{66F17442-3D10-42CA-8629-2702A9C7FC75}"/>
            </a:ext>
          </a:extLst>
        </xdr:cNvPr>
        <xdr:cNvSpPr txBox="1"/>
      </xdr:nvSpPr>
      <xdr:spPr>
        <a:xfrm>
          <a:off x="12461952" y="551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a:extLst>
            <a:ext uri="{FF2B5EF4-FFF2-40B4-BE49-F238E27FC236}">
              <a16:creationId xmlns:a16="http://schemas.microsoft.com/office/drawing/2014/main" id="{72E33D86-EF24-41AB-B1D3-4FC3AA70791B}"/>
            </a:ext>
          </a:extLst>
        </xdr:cNvPr>
        <xdr:cNvSpPr txBox="1"/>
      </xdr:nvSpPr>
      <xdr:spPr>
        <a:xfrm>
          <a:off x="11788852" y="547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3" name="n_3aveValue債務償還比率">
          <a:extLst>
            <a:ext uri="{FF2B5EF4-FFF2-40B4-BE49-F238E27FC236}">
              <a16:creationId xmlns:a16="http://schemas.microsoft.com/office/drawing/2014/main" id="{4088535B-EE3B-4376-8C94-D1E499D80A0F}"/>
            </a:ext>
          </a:extLst>
        </xdr:cNvPr>
        <xdr:cNvSpPr txBox="1"/>
      </xdr:nvSpPr>
      <xdr:spPr>
        <a:xfrm>
          <a:off x="11103052" y="563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4" name="n_4aveValue債務償還比率">
          <a:extLst>
            <a:ext uri="{FF2B5EF4-FFF2-40B4-BE49-F238E27FC236}">
              <a16:creationId xmlns:a16="http://schemas.microsoft.com/office/drawing/2014/main" id="{F568E9D7-5117-4259-8E3F-5B24799DC961}"/>
            </a:ext>
          </a:extLst>
        </xdr:cNvPr>
        <xdr:cNvSpPr txBox="1"/>
      </xdr:nvSpPr>
      <xdr:spPr>
        <a:xfrm>
          <a:off x="10417252" y="563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136874</xdr:rowOff>
    </xdr:from>
    <xdr:ext cx="469744" cy="259045"/>
    <xdr:sp macro="" textlink="">
      <xdr:nvSpPr>
        <xdr:cNvPr id="155" name="n_1mainValue債務償還比率">
          <a:extLst>
            <a:ext uri="{FF2B5EF4-FFF2-40B4-BE49-F238E27FC236}">
              <a16:creationId xmlns:a16="http://schemas.microsoft.com/office/drawing/2014/main" id="{325B4985-322F-4730-904E-9DD4E827A8D7}"/>
            </a:ext>
          </a:extLst>
        </xdr:cNvPr>
        <xdr:cNvSpPr txBox="1"/>
      </xdr:nvSpPr>
      <xdr:spPr>
        <a:xfrm>
          <a:off x="12461952" y="621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77261</xdr:rowOff>
    </xdr:from>
    <xdr:ext cx="469744" cy="259045"/>
    <xdr:sp macro="" textlink="">
      <xdr:nvSpPr>
        <xdr:cNvPr id="156" name="n_2mainValue債務償還比率">
          <a:extLst>
            <a:ext uri="{FF2B5EF4-FFF2-40B4-BE49-F238E27FC236}">
              <a16:creationId xmlns:a16="http://schemas.microsoft.com/office/drawing/2014/main" id="{D7F629C8-0EBF-4EF3-B832-2B49B1D2A049}"/>
            </a:ext>
          </a:extLst>
        </xdr:cNvPr>
        <xdr:cNvSpPr txBox="1"/>
      </xdr:nvSpPr>
      <xdr:spPr>
        <a:xfrm>
          <a:off x="11788852" y="615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46266</xdr:rowOff>
    </xdr:from>
    <xdr:ext cx="469744" cy="259045"/>
    <xdr:sp macro="" textlink="">
      <xdr:nvSpPr>
        <xdr:cNvPr id="157" name="n_3mainValue債務償還比率">
          <a:extLst>
            <a:ext uri="{FF2B5EF4-FFF2-40B4-BE49-F238E27FC236}">
              <a16:creationId xmlns:a16="http://schemas.microsoft.com/office/drawing/2014/main" id="{4CC2A11A-F932-44F5-9DCD-6EEF9EA79CEC}"/>
            </a:ext>
          </a:extLst>
        </xdr:cNvPr>
        <xdr:cNvSpPr txBox="1"/>
      </xdr:nvSpPr>
      <xdr:spPr>
        <a:xfrm>
          <a:off x="11103052" y="628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8843</xdr:rowOff>
    </xdr:from>
    <xdr:ext cx="469744" cy="259045"/>
    <xdr:sp macro="" textlink="">
      <xdr:nvSpPr>
        <xdr:cNvPr id="158" name="n_4mainValue債務償還比率">
          <a:extLst>
            <a:ext uri="{FF2B5EF4-FFF2-40B4-BE49-F238E27FC236}">
              <a16:creationId xmlns:a16="http://schemas.microsoft.com/office/drawing/2014/main" id="{B92DE030-328F-45B0-B7DA-F76D45CB2CEB}"/>
            </a:ext>
          </a:extLst>
        </xdr:cNvPr>
        <xdr:cNvSpPr txBox="1"/>
      </xdr:nvSpPr>
      <xdr:spPr>
        <a:xfrm>
          <a:off x="10417252" y="625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4A04B63C-AE11-4546-9296-249C7BBA1C4A}"/>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29E4F8F6-A74F-47F2-A684-C7B7E9D8996F}"/>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56489A1-FF4C-43BA-8B9E-8F782DC1B939}"/>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DC73F3EA-0A91-4BAF-AF77-466450BFC613}"/>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AF405521-0BB5-4A0A-AC85-9AF79503078F}"/>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95E1D631-A14A-4849-A6EB-3D1EAFBC4D8F}"/>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E253021-54AC-4693-B56F-65F10C960F2C}"/>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C085EC8-556E-4622-882D-46190742949D}"/>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67276D3-1F89-4253-9419-518A789A83EE}"/>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666EBD9-95CF-47F5-89E6-9D9715D77A07}"/>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21EA0FE-0087-4BF1-8616-9BFF69D0AD57}"/>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DC2D54F-0664-476F-86D8-CD44B7C753D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EA33D1D-E871-4795-ADFB-354BB56AC63B}"/>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DEE45FC-8F64-40EE-A235-51D24EE8F165}"/>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2133A1A-F589-4B82-BEC7-80C3045F971C}"/>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929B216-63B5-490A-8950-7CD308016D67}"/>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79,907
75,493
230.70
41,416,431
40,441,425
933,311
21,050,501
43,288,301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87B19E7-EEDE-492E-B150-38040673A4F6}"/>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44B70C6-ECDD-4FA7-BCDE-12C7E36F98E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96800D4-C772-41B5-BCAD-CCA0E73C592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265C14A-4D96-4334-8FD5-44D969FB3A05}"/>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1722A63-ABE5-49DA-86CE-D4A6AC436DDE}"/>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18CDA85-08E0-4B92-AC1F-49A474158281}"/>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24FFCC4-0FA9-4C9F-AC20-04866F17D412}"/>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7E007CE-3B00-4C0C-B0B0-0388CEDF638C}"/>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21CB26F-5A05-4945-B2A4-74AAD49EAFE9}"/>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EC2D64D-9E60-476E-8FD5-0CDD8B77139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9126F55-1ECF-463C-9930-9D70B7F1D569}"/>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E6F981D-FD8D-4D44-A5B1-4A6D4DEADB3C}"/>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4A6914B-E417-49CF-B67A-DE87E79BBC01}"/>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0818AEE-BC61-4AE9-9C50-CA1DC9F3B161}"/>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AF5A270-AFDD-48B0-8109-5F63584E481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60D6A41-0CD6-49E8-BDAB-BA4017745F49}"/>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ED69FB8-9121-4FA0-9D0C-D4C11067B4DE}"/>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9F1D417-9617-4744-9537-64C0ABB93DFA}"/>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1F326C2-43D8-43E7-B04A-E8022430FC67}"/>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D8AB639-761E-4F79-AE90-AEBB4A407B42}"/>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F12EE55-A545-43C0-A97A-9FE4B1678E84}"/>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588DBA4-22AA-4B85-957F-3756915CA62A}"/>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9F36081-03A3-4296-9A03-2C58FE36A73F}"/>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2114F34-9472-4183-A327-6BB19567CC77}"/>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2B99011-23B6-4B54-A34A-6386CC29F6F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C9C3F22-4CCF-4821-BECF-9F4DD06A518C}"/>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0A39B93-7E9F-4786-9394-4B16914D8406}"/>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1002446-C943-4A86-A5B8-18CDB338E8FC}"/>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36F5D7F-9AA2-44F6-A606-5FA87343A4AA}"/>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8A6A014-EC9C-4EA4-AD77-E6306DDD104D}"/>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DB839F2-43CE-4D06-B9AC-102D2EC08C35}"/>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2E5F978-1DBA-48E2-9BD1-0AE1876E2281}"/>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887046C-81B4-4678-A144-9C5DA2C47576}"/>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2E4AF7E-5DEF-461F-9D38-3FD6F0B9062A}"/>
            </a:ext>
          </a:extLst>
        </xdr:cNvPr>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74ADF93-8C47-4B53-AC78-DBCA4EB86DA2}"/>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FDE6C27D-8622-44EE-A706-51D954108118}"/>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9E0B71A7-5A2D-4D63-90AB-4E03681452AD}"/>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DDCB5E0D-89A2-4A69-B3A2-4673E625B11D}"/>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097F6CA-9B67-45A3-8BE4-72EB4230A836}"/>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EF207C7-7CBD-4B69-B215-33216E759914}"/>
            </a:ext>
          </a:extLst>
        </xdr:cNvPr>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EDA65CE-12CC-42B3-973C-AF2F44E1E525}"/>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DB5D275-C3DE-466D-B61C-7BE61D425B8D}"/>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2DA9EB3-66E8-418C-A8A3-7E74CA9DDB0D}"/>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A8DFBAD0-1559-431F-A09B-9A010E2C1275}"/>
            </a:ext>
          </a:extLst>
        </xdr:cNvPr>
        <xdr:cNvCxnSpPr/>
      </xdr:nvCxnSpPr>
      <xdr:spPr>
        <a:xfrm flipV="1">
          <a:off x="4177665" y="5510276"/>
          <a:ext cx="0" cy="1123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70BCE9A7-B98B-4B00-9EC3-A2F7021A5463}"/>
            </a:ext>
          </a:extLst>
        </xdr:cNvPr>
        <xdr:cNvSpPr txBox="1"/>
      </xdr:nvSpPr>
      <xdr:spPr>
        <a:xfrm>
          <a:off x="4216400"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E599A30B-833E-4A41-98D4-A6E09C27EE8F}"/>
            </a:ext>
          </a:extLst>
        </xdr:cNvPr>
        <xdr:cNvCxnSpPr/>
      </xdr:nvCxnSpPr>
      <xdr:spPr>
        <a:xfrm>
          <a:off x="4108450" y="66339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65A6DD0F-AFAD-4EB7-8B27-E700E4D6C861}"/>
            </a:ext>
          </a:extLst>
        </xdr:cNvPr>
        <xdr:cNvSpPr txBox="1"/>
      </xdr:nvSpPr>
      <xdr:spPr>
        <a:xfrm>
          <a:off x="4216400" y="529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69609E64-0305-44F6-A4D6-EA0D49455B0D}"/>
            </a:ext>
          </a:extLst>
        </xdr:cNvPr>
        <xdr:cNvCxnSpPr/>
      </xdr:nvCxnSpPr>
      <xdr:spPr>
        <a:xfrm>
          <a:off x="4108450" y="55102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534AF842-C129-4005-8B58-0EA9807E3408}"/>
            </a:ext>
          </a:extLst>
        </xdr:cNvPr>
        <xdr:cNvSpPr txBox="1"/>
      </xdr:nvSpPr>
      <xdr:spPr>
        <a:xfrm>
          <a:off x="4216400" y="60955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D044E588-7066-4175-922C-DB60CC0C539C}"/>
            </a:ext>
          </a:extLst>
        </xdr:cNvPr>
        <xdr:cNvSpPr/>
      </xdr:nvSpPr>
      <xdr:spPr>
        <a:xfrm>
          <a:off x="4127500" y="61170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E61F306C-6511-4D87-8E90-4D17F595F73C}"/>
            </a:ext>
          </a:extLst>
        </xdr:cNvPr>
        <xdr:cNvSpPr/>
      </xdr:nvSpPr>
      <xdr:spPr>
        <a:xfrm>
          <a:off x="3384550" y="60736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27D56F85-6234-49B0-9481-DDDE5B78530D}"/>
            </a:ext>
          </a:extLst>
        </xdr:cNvPr>
        <xdr:cNvSpPr/>
      </xdr:nvSpPr>
      <xdr:spPr>
        <a:xfrm>
          <a:off x="2571750" y="60393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63F9EBC0-D531-4D42-A66E-28A85CA48906}"/>
            </a:ext>
          </a:extLst>
        </xdr:cNvPr>
        <xdr:cNvSpPr/>
      </xdr:nvSpPr>
      <xdr:spPr>
        <a:xfrm>
          <a:off x="177800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EE9953FA-4777-46FA-A2E2-09A2DE0B69B9}"/>
            </a:ext>
          </a:extLst>
        </xdr:cNvPr>
        <xdr:cNvSpPr/>
      </xdr:nvSpPr>
      <xdr:spPr>
        <a:xfrm>
          <a:off x="984250" y="59822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0AF0EBE-F18B-492A-BB87-5671A69294F7}"/>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D48E96B-ACC4-49C3-B6D2-0E1A3F2608CB}"/>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835E58B-1D5E-4BD6-A21B-1C9A7A194FEF}"/>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FC6ED0E-A73F-460A-8E55-EEE5D626868C}"/>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F010DD-B024-4D7A-B784-712D6AD83A39}"/>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105410</xdr:rowOff>
    </xdr:from>
    <xdr:to>
      <xdr:col>24</xdr:col>
      <xdr:colOff>114300</xdr:colOff>
      <xdr:row>35</xdr:row>
      <xdr:rowOff>35560</xdr:rowOff>
    </xdr:to>
    <xdr:sp macro="" textlink="">
      <xdr:nvSpPr>
        <xdr:cNvPr id="71" name="楕円 70">
          <a:extLst>
            <a:ext uri="{FF2B5EF4-FFF2-40B4-BE49-F238E27FC236}">
              <a16:creationId xmlns:a16="http://schemas.microsoft.com/office/drawing/2014/main" id="{558B452B-8A25-4840-870F-BA81C6DBEBB9}"/>
            </a:ext>
          </a:extLst>
        </xdr:cNvPr>
        <xdr:cNvSpPr/>
      </xdr:nvSpPr>
      <xdr:spPr>
        <a:xfrm>
          <a:off x="4127500" y="57251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128287</xdr:rowOff>
    </xdr:from>
    <xdr:ext cx="405111" cy="259045"/>
    <xdr:sp macro="" textlink="">
      <xdr:nvSpPr>
        <xdr:cNvPr id="72" name="【道路】&#10;有形固定資産減価償却率該当値テキスト">
          <a:extLst>
            <a:ext uri="{FF2B5EF4-FFF2-40B4-BE49-F238E27FC236}">
              <a16:creationId xmlns:a16="http://schemas.microsoft.com/office/drawing/2014/main" id="{78073D86-8C02-4DB2-933E-AF306D82D937}"/>
            </a:ext>
          </a:extLst>
        </xdr:cNvPr>
        <xdr:cNvSpPr txBox="1"/>
      </xdr:nvSpPr>
      <xdr:spPr>
        <a:xfrm>
          <a:off x="4216400" y="5582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73406</xdr:rowOff>
    </xdr:from>
    <xdr:to>
      <xdr:col>20</xdr:col>
      <xdr:colOff>38100</xdr:colOff>
      <xdr:row>35</xdr:row>
      <xdr:rowOff>3556</xdr:rowOff>
    </xdr:to>
    <xdr:sp macro="" textlink="">
      <xdr:nvSpPr>
        <xdr:cNvPr id="73" name="楕円 72">
          <a:extLst>
            <a:ext uri="{FF2B5EF4-FFF2-40B4-BE49-F238E27FC236}">
              <a16:creationId xmlns:a16="http://schemas.microsoft.com/office/drawing/2014/main" id="{3F0BCEA8-EB55-4D20-9177-68FECA408E4C}"/>
            </a:ext>
          </a:extLst>
        </xdr:cNvPr>
        <xdr:cNvSpPr/>
      </xdr:nvSpPr>
      <xdr:spPr>
        <a:xfrm>
          <a:off x="3384550" y="56931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124206</xdr:rowOff>
    </xdr:from>
    <xdr:to>
      <xdr:col>24</xdr:col>
      <xdr:colOff>63500</xdr:colOff>
      <xdr:row>34</xdr:row>
      <xdr:rowOff>156210</xdr:rowOff>
    </xdr:to>
    <xdr:cxnSp macro="">
      <xdr:nvCxnSpPr>
        <xdr:cNvPr id="74" name="直線コネクタ 73">
          <a:extLst>
            <a:ext uri="{FF2B5EF4-FFF2-40B4-BE49-F238E27FC236}">
              <a16:creationId xmlns:a16="http://schemas.microsoft.com/office/drawing/2014/main" id="{FBED2E56-F57E-4AB2-B08B-1A8810A7B8CD}"/>
            </a:ext>
          </a:extLst>
        </xdr:cNvPr>
        <xdr:cNvCxnSpPr/>
      </xdr:nvCxnSpPr>
      <xdr:spPr>
        <a:xfrm>
          <a:off x="3429000" y="5743956"/>
          <a:ext cx="7493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39116</xdr:rowOff>
    </xdr:from>
    <xdr:to>
      <xdr:col>15</xdr:col>
      <xdr:colOff>101600</xdr:colOff>
      <xdr:row>34</xdr:row>
      <xdr:rowOff>140716</xdr:rowOff>
    </xdr:to>
    <xdr:sp macro="" textlink="">
      <xdr:nvSpPr>
        <xdr:cNvPr id="75" name="楕円 74">
          <a:extLst>
            <a:ext uri="{FF2B5EF4-FFF2-40B4-BE49-F238E27FC236}">
              <a16:creationId xmlns:a16="http://schemas.microsoft.com/office/drawing/2014/main" id="{33D31B41-015D-4328-96F8-9D569AF3B674}"/>
            </a:ext>
          </a:extLst>
        </xdr:cNvPr>
        <xdr:cNvSpPr/>
      </xdr:nvSpPr>
      <xdr:spPr>
        <a:xfrm>
          <a:off x="2571750" y="565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89916</xdr:rowOff>
    </xdr:from>
    <xdr:to>
      <xdr:col>19</xdr:col>
      <xdr:colOff>177800</xdr:colOff>
      <xdr:row>34</xdr:row>
      <xdr:rowOff>124206</xdr:rowOff>
    </xdr:to>
    <xdr:cxnSp macro="">
      <xdr:nvCxnSpPr>
        <xdr:cNvPr id="76" name="直線コネクタ 75">
          <a:extLst>
            <a:ext uri="{FF2B5EF4-FFF2-40B4-BE49-F238E27FC236}">
              <a16:creationId xmlns:a16="http://schemas.microsoft.com/office/drawing/2014/main" id="{CB40BE95-2C00-4415-9B09-BEF0AE40B62E}"/>
            </a:ext>
          </a:extLst>
        </xdr:cNvPr>
        <xdr:cNvCxnSpPr/>
      </xdr:nvCxnSpPr>
      <xdr:spPr>
        <a:xfrm>
          <a:off x="2622550" y="5709666"/>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254</xdr:rowOff>
    </xdr:from>
    <xdr:to>
      <xdr:col>10</xdr:col>
      <xdr:colOff>165100</xdr:colOff>
      <xdr:row>34</xdr:row>
      <xdr:rowOff>101854</xdr:rowOff>
    </xdr:to>
    <xdr:sp macro="" textlink="">
      <xdr:nvSpPr>
        <xdr:cNvPr id="77" name="楕円 76">
          <a:extLst>
            <a:ext uri="{FF2B5EF4-FFF2-40B4-BE49-F238E27FC236}">
              <a16:creationId xmlns:a16="http://schemas.microsoft.com/office/drawing/2014/main" id="{1C90FFF5-2E2C-4AFA-A124-FAB7A1A36F9C}"/>
            </a:ext>
          </a:extLst>
        </xdr:cNvPr>
        <xdr:cNvSpPr/>
      </xdr:nvSpPr>
      <xdr:spPr>
        <a:xfrm>
          <a:off x="1778000" y="562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51054</xdr:rowOff>
    </xdr:from>
    <xdr:to>
      <xdr:col>15</xdr:col>
      <xdr:colOff>50800</xdr:colOff>
      <xdr:row>34</xdr:row>
      <xdr:rowOff>89916</xdr:rowOff>
    </xdr:to>
    <xdr:cxnSp macro="">
      <xdr:nvCxnSpPr>
        <xdr:cNvPr id="78" name="直線コネクタ 77">
          <a:extLst>
            <a:ext uri="{FF2B5EF4-FFF2-40B4-BE49-F238E27FC236}">
              <a16:creationId xmlns:a16="http://schemas.microsoft.com/office/drawing/2014/main" id="{1DF1455B-3D22-408C-8109-577C88C6643D}"/>
            </a:ext>
          </a:extLst>
        </xdr:cNvPr>
        <xdr:cNvCxnSpPr/>
      </xdr:nvCxnSpPr>
      <xdr:spPr>
        <a:xfrm>
          <a:off x="1828800" y="5670804"/>
          <a:ext cx="7937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132842</xdr:rowOff>
    </xdr:from>
    <xdr:to>
      <xdr:col>6</xdr:col>
      <xdr:colOff>38100</xdr:colOff>
      <xdr:row>34</xdr:row>
      <xdr:rowOff>62992</xdr:rowOff>
    </xdr:to>
    <xdr:sp macro="" textlink="">
      <xdr:nvSpPr>
        <xdr:cNvPr id="79" name="楕円 78">
          <a:extLst>
            <a:ext uri="{FF2B5EF4-FFF2-40B4-BE49-F238E27FC236}">
              <a16:creationId xmlns:a16="http://schemas.microsoft.com/office/drawing/2014/main" id="{71B24C82-F57A-40B9-B0E6-1CD8A8E0CE36}"/>
            </a:ext>
          </a:extLst>
        </xdr:cNvPr>
        <xdr:cNvSpPr/>
      </xdr:nvSpPr>
      <xdr:spPr>
        <a:xfrm>
          <a:off x="984250" y="55874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12192</xdr:rowOff>
    </xdr:from>
    <xdr:to>
      <xdr:col>10</xdr:col>
      <xdr:colOff>114300</xdr:colOff>
      <xdr:row>34</xdr:row>
      <xdr:rowOff>51054</xdr:rowOff>
    </xdr:to>
    <xdr:cxnSp macro="">
      <xdr:nvCxnSpPr>
        <xdr:cNvPr id="80" name="直線コネクタ 79">
          <a:extLst>
            <a:ext uri="{FF2B5EF4-FFF2-40B4-BE49-F238E27FC236}">
              <a16:creationId xmlns:a16="http://schemas.microsoft.com/office/drawing/2014/main" id="{3309FDE1-D27D-461E-873F-A13EAC1D0D6F}"/>
            </a:ext>
          </a:extLst>
        </xdr:cNvPr>
        <xdr:cNvCxnSpPr/>
      </xdr:nvCxnSpPr>
      <xdr:spPr>
        <a:xfrm>
          <a:off x="1028700" y="5631942"/>
          <a:ext cx="8001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A090595A-2EF8-41CD-BA7C-85B0B6F96018}"/>
            </a:ext>
          </a:extLst>
        </xdr:cNvPr>
        <xdr:cNvSpPr txBox="1"/>
      </xdr:nvSpPr>
      <xdr:spPr>
        <a:xfrm>
          <a:off x="3239144" y="6160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283A450B-FD56-45C7-BCD4-BA07676632A3}"/>
            </a:ext>
          </a:extLst>
        </xdr:cNvPr>
        <xdr:cNvSpPr txBox="1"/>
      </xdr:nvSpPr>
      <xdr:spPr>
        <a:xfrm>
          <a:off x="2439044" y="612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CA92BBA0-DE7D-40D2-8E91-D9CB355C9C61}"/>
            </a:ext>
          </a:extLst>
        </xdr:cNvPr>
        <xdr:cNvSpPr txBox="1"/>
      </xdr:nvSpPr>
      <xdr:spPr>
        <a:xfrm>
          <a:off x="164529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E0AE780E-2B46-4DD8-B41D-E007A1E4CD29}"/>
            </a:ext>
          </a:extLst>
        </xdr:cNvPr>
        <xdr:cNvSpPr txBox="1"/>
      </xdr:nvSpPr>
      <xdr:spPr>
        <a:xfrm>
          <a:off x="851544" y="6074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20083</xdr:rowOff>
    </xdr:from>
    <xdr:ext cx="405111" cy="259045"/>
    <xdr:sp macro="" textlink="">
      <xdr:nvSpPr>
        <xdr:cNvPr id="85" name="n_1mainValue【道路】&#10;有形固定資産減価償却率">
          <a:extLst>
            <a:ext uri="{FF2B5EF4-FFF2-40B4-BE49-F238E27FC236}">
              <a16:creationId xmlns:a16="http://schemas.microsoft.com/office/drawing/2014/main" id="{A3AF0758-BF17-466F-853C-6C57A1169442}"/>
            </a:ext>
          </a:extLst>
        </xdr:cNvPr>
        <xdr:cNvSpPr txBox="1"/>
      </xdr:nvSpPr>
      <xdr:spPr>
        <a:xfrm>
          <a:off x="3239144" y="5474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157243</xdr:rowOff>
    </xdr:from>
    <xdr:ext cx="405111" cy="259045"/>
    <xdr:sp macro="" textlink="">
      <xdr:nvSpPr>
        <xdr:cNvPr id="86" name="n_2mainValue【道路】&#10;有形固定資産減価償却率">
          <a:extLst>
            <a:ext uri="{FF2B5EF4-FFF2-40B4-BE49-F238E27FC236}">
              <a16:creationId xmlns:a16="http://schemas.microsoft.com/office/drawing/2014/main" id="{7FF20C52-2F10-4C4D-9939-BBFAE8256A0F}"/>
            </a:ext>
          </a:extLst>
        </xdr:cNvPr>
        <xdr:cNvSpPr txBox="1"/>
      </xdr:nvSpPr>
      <xdr:spPr>
        <a:xfrm>
          <a:off x="2439044" y="5446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118381</xdr:rowOff>
    </xdr:from>
    <xdr:ext cx="405111" cy="259045"/>
    <xdr:sp macro="" textlink="">
      <xdr:nvSpPr>
        <xdr:cNvPr id="87" name="n_3mainValue【道路】&#10;有形固定資産減価償却率">
          <a:extLst>
            <a:ext uri="{FF2B5EF4-FFF2-40B4-BE49-F238E27FC236}">
              <a16:creationId xmlns:a16="http://schemas.microsoft.com/office/drawing/2014/main" id="{F32A4FA1-F8E4-4721-A230-ED2A8F7BD7E4}"/>
            </a:ext>
          </a:extLst>
        </xdr:cNvPr>
        <xdr:cNvSpPr txBox="1"/>
      </xdr:nvSpPr>
      <xdr:spPr>
        <a:xfrm>
          <a:off x="1645294" y="5407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79519</xdr:rowOff>
    </xdr:from>
    <xdr:ext cx="405111" cy="259045"/>
    <xdr:sp macro="" textlink="">
      <xdr:nvSpPr>
        <xdr:cNvPr id="88" name="n_4mainValue【道路】&#10;有形固定資産減価償却率">
          <a:extLst>
            <a:ext uri="{FF2B5EF4-FFF2-40B4-BE49-F238E27FC236}">
              <a16:creationId xmlns:a16="http://schemas.microsoft.com/office/drawing/2014/main" id="{DCCADD1E-BAE4-4927-ACE7-906DE06559CE}"/>
            </a:ext>
          </a:extLst>
        </xdr:cNvPr>
        <xdr:cNvSpPr txBox="1"/>
      </xdr:nvSpPr>
      <xdr:spPr>
        <a:xfrm>
          <a:off x="851544" y="5369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C2EDAA7-3D11-414D-B808-007172D76D78}"/>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B5DAF28-3489-4EC0-8580-58DCFFFC1929}"/>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019C85A-B664-4774-86C1-DD2E2D174135}"/>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371144F-D0A6-4F3E-8AFE-196E03E279B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0C8DD00-9C8C-4241-8204-892D8143F026}"/>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080A455-480F-4E0A-8FF0-5E31F01DE5FA}"/>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DC37B02-A7B5-4566-9F7F-6EDC8AA8FF1B}"/>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F9F8003-6AAF-4F53-B6AC-14D2C3234AC7}"/>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DA1ACF8-96FC-4B44-9355-FCAD72776EC8}"/>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44D44C3-1487-4972-836D-E7F0B41C3D6E}"/>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493C7901-3F69-4792-A312-D63A333080BA}"/>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93BA0431-2127-4F13-B460-A915E6BBAADA}"/>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34383C88-8DC1-43C5-8104-0C306CEFBF4C}"/>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1E19CD92-ABD8-4506-883B-97C31B59ECEB}"/>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A3175920-C4EA-4206-A46F-716C43502142}"/>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E003615A-4DF6-4F14-8FE5-510EA708C069}"/>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F36D3BA-5048-416C-945D-953D40F3AD7E}"/>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63765DEC-080F-4722-8353-E46ABEA1C05A}"/>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5B74EF5A-372B-40E3-AB43-30664925EC8B}"/>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D8538AB8-3145-4EB3-9CA4-80AE116B7AF6}"/>
            </a:ext>
          </a:extLst>
        </xdr:cNvPr>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B1AD724-0E9F-4352-9317-7814A318493B}"/>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82842EF1-D76D-4A36-8095-89D2BF5D0973}"/>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732C4F0E-756D-47CD-951B-19A36F63D757}"/>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C1DB5723-08B1-406E-AA9B-8C78623F72CD}"/>
            </a:ext>
          </a:extLst>
        </xdr:cNvPr>
        <xdr:cNvCxnSpPr/>
      </xdr:nvCxnSpPr>
      <xdr:spPr>
        <a:xfrm flipV="1">
          <a:off x="9429115" y="5705399"/>
          <a:ext cx="0" cy="11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697901F0-E111-4B21-BAD0-EDBFDCDE9ACC}"/>
            </a:ext>
          </a:extLst>
        </xdr:cNvPr>
        <xdr:cNvSpPr txBox="1"/>
      </xdr:nvSpPr>
      <xdr:spPr>
        <a:xfrm>
          <a:off x="9467850" y="685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2F5615C0-9807-479D-873D-889E8C8E14DE}"/>
            </a:ext>
          </a:extLst>
        </xdr:cNvPr>
        <xdr:cNvCxnSpPr/>
      </xdr:nvCxnSpPr>
      <xdr:spPr>
        <a:xfrm>
          <a:off x="9359900" y="68501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29524ED6-4CCB-48FD-AA29-AFBFDD4E192A}"/>
            </a:ext>
          </a:extLst>
        </xdr:cNvPr>
        <xdr:cNvSpPr txBox="1"/>
      </xdr:nvSpPr>
      <xdr:spPr>
        <a:xfrm>
          <a:off x="9467850" y="548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973DA1CA-564D-4B07-8D42-493D745E2543}"/>
            </a:ext>
          </a:extLst>
        </xdr:cNvPr>
        <xdr:cNvCxnSpPr/>
      </xdr:nvCxnSpPr>
      <xdr:spPr>
        <a:xfrm>
          <a:off x="9359900" y="57053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E28C3659-C9F7-4102-BB2F-51AA194BF4FA}"/>
            </a:ext>
          </a:extLst>
        </xdr:cNvPr>
        <xdr:cNvSpPr txBox="1"/>
      </xdr:nvSpPr>
      <xdr:spPr>
        <a:xfrm>
          <a:off x="9467850" y="6419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D084EF88-15B1-4EBF-A768-6E6D7E537E94}"/>
            </a:ext>
          </a:extLst>
        </xdr:cNvPr>
        <xdr:cNvSpPr/>
      </xdr:nvSpPr>
      <xdr:spPr>
        <a:xfrm>
          <a:off x="9398000" y="64406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29DA769F-705F-409D-AC99-CE2D5D967ECF}"/>
            </a:ext>
          </a:extLst>
        </xdr:cNvPr>
        <xdr:cNvSpPr/>
      </xdr:nvSpPr>
      <xdr:spPr>
        <a:xfrm>
          <a:off x="8636000" y="64009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DAFB1748-F6B8-4189-ABD4-D39DB8F98CD5}"/>
            </a:ext>
          </a:extLst>
        </xdr:cNvPr>
        <xdr:cNvSpPr/>
      </xdr:nvSpPr>
      <xdr:spPr>
        <a:xfrm>
          <a:off x="7842250" y="63979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97BB0CA3-6B35-447C-B2BB-02D3B0B490FB}"/>
            </a:ext>
          </a:extLst>
        </xdr:cNvPr>
        <xdr:cNvSpPr/>
      </xdr:nvSpPr>
      <xdr:spPr>
        <a:xfrm>
          <a:off x="7029450" y="644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B91FD458-E051-4F8A-8B45-551501698B10}"/>
            </a:ext>
          </a:extLst>
        </xdr:cNvPr>
        <xdr:cNvSpPr/>
      </xdr:nvSpPr>
      <xdr:spPr>
        <a:xfrm>
          <a:off x="6235700" y="64351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75D3563-AB02-43DE-BE1B-7C10AB16DF14}"/>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06D76CE-7EEE-4F2F-A48D-8EBAAF36C9AE}"/>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8D6AD5F-C2FE-4605-A617-F8D7748B32BE}"/>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E7D5D81-1F4B-4FE9-A5ED-B9CBBE608C5E}"/>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F280458-918F-40B3-8262-D522F6BE8281}"/>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81635</xdr:rowOff>
    </xdr:from>
    <xdr:to>
      <xdr:col>55</xdr:col>
      <xdr:colOff>50800</xdr:colOff>
      <xdr:row>39</xdr:row>
      <xdr:rowOff>11785</xdr:rowOff>
    </xdr:to>
    <xdr:sp macro="" textlink="">
      <xdr:nvSpPr>
        <xdr:cNvPr id="128" name="楕円 127">
          <a:extLst>
            <a:ext uri="{FF2B5EF4-FFF2-40B4-BE49-F238E27FC236}">
              <a16:creationId xmlns:a16="http://schemas.microsoft.com/office/drawing/2014/main" id="{A30B2F2B-2173-4D81-916D-B2D8168FA79D}"/>
            </a:ext>
          </a:extLst>
        </xdr:cNvPr>
        <xdr:cNvSpPr/>
      </xdr:nvSpPr>
      <xdr:spPr>
        <a:xfrm>
          <a:off x="9398000" y="63617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104513</xdr:rowOff>
    </xdr:from>
    <xdr:ext cx="534377" cy="259045"/>
    <xdr:sp macro="" textlink="">
      <xdr:nvSpPr>
        <xdr:cNvPr id="129" name="【道路】&#10;一人当たり延長該当値テキスト">
          <a:extLst>
            <a:ext uri="{FF2B5EF4-FFF2-40B4-BE49-F238E27FC236}">
              <a16:creationId xmlns:a16="http://schemas.microsoft.com/office/drawing/2014/main" id="{693663C6-3CBE-4356-A684-BBA404A65C61}"/>
            </a:ext>
          </a:extLst>
        </xdr:cNvPr>
        <xdr:cNvSpPr txBox="1"/>
      </xdr:nvSpPr>
      <xdr:spPr>
        <a:xfrm>
          <a:off x="9467850" y="621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88112</xdr:rowOff>
    </xdr:from>
    <xdr:to>
      <xdr:col>50</xdr:col>
      <xdr:colOff>165100</xdr:colOff>
      <xdr:row>39</xdr:row>
      <xdr:rowOff>18262</xdr:rowOff>
    </xdr:to>
    <xdr:sp macro="" textlink="">
      <xdr:nvSpPr>
        <xdr:cNvPr id="130" name="楕円 129">
          <a:extLst>
            <a:ext uri="{FF2B5EF4-FFF2-40B4-BE49-F238E27FC236}">
              <a16:creationId xmlns:a16="http://schemas.microsoft.com/office/drawing/2014/main" id="{3882EDF3-56ED-4B20-A372-12F1338AFA4E}"/>
            </a:ext>
          </a:extLst>
        </xdr:cNvPr>
        <xdr:cNvSpPr/>
      </xdr:nvSpPr>
      <xdr:spPr>
        <a:xfrm>
          <a:off x="8636000" y="63682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132435</xdr:rowOff>
    </xdr:from>
    <xdr:to>
      <xdr:col>55</xdr:col>
      <xdr:colOff>0</xdr:colOff>
      <xdr:row>38</xdr:row>
      <xdr:rowOff>138912</xdr:rowOff>
    </xdr:to>
    <xdr:cxnSp macro="">
      <xdr:nvCxnSpPr>
        <xdr:cNvPr id="131" name="直線コネクタ 130">
          <a:extLst>
            <a:ext uri="{FF2B5EF4-FFF2-40B4-BE49-F238E27FC236}">
              <a16:creationId xmlns:a16="http://schemas.microsoft.com/office/drawing/2014/main" id="{4E112C84-C3B5-4672-9A35-AE4B6ABD9DC8}"/>
            </a:ext>
          </a:extLst>
        </xdr:cNvPr>
        <xdr:cNvCxnSpPr/>
      </xdr:nvCxnSpPr>
      <xdr:spPr>
        <a:xfrm flipV="1">
          <a:off x="8686800" y="6412585"/>
          <a:ext cx="74295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98361</xdr:rowOff>
    </xdr:from>
    <xdr:to>
      <xdr:col>46</xdr:col>
      <xdr:colOff>38100</xdr:colOff>
      <xdr:row>39</xdr:row>
      <xdr:rowOff>28511</xdr:rowOff>
    </xdr:to>
    <xdr:sp macro="" textlink="">
      <xdr:nvSpPr>
        <xdr:cNvPr id="132" name="楕円 131">
          <a:extLst>
            <a:ext uri="{FF2B5EF4-FFF2-40B4-BE49-F238E27FC236}">
              <a16:creationId xmlns:a16="http://schemas.microsoft.com/office/drawing/2014/main" id="{F855F9BC-68F5-46DB-8261-904A86F17417}"/>
            </a:ext>
          </a:extLst>
        </xdr:cNvPr>
        <xdr:cNvSpPr/>
      </xdr:nvSpPr>
      <xdr:spPr>
        <a:xfrm>
          <a:off x="7842250" y="63785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138912</xdr:rowOff>
    </xdr:from>
    <xdr:to>
      <xdr:col>50</xdr:col>
      <xdr:colOff>114300</xdr:colOff>
      <xdr:row>38</xdr:row>
      <xdr:rowOff>149161</xdr:rowOff>
    </xdr:to>
    <xdr:cxnSp macro="">
      <xdr:nvCxnSpPr>
        <xdr:cNvPr id="133" name="直線コネクタ 132">
          <a:extLst>
            <a:ext uri="{FF2B5EF4-FFF2-40B4-BE49-F238E27FC236}">
              <a16:creationId xmlns:a16="http://schemas.microsoft.com/office/drawing/2014/main" id="{00F6DDAA-270D-4A2F-931A-E15A94459043}"/>
            </a:ext>
          </a:extLst>
        </xdr:cNvPr>
        <xdr:cNvCxnSpPr/>
      </xdr:nvCxnSpPr>
      <xdr:spPr>
        <a:xfrm flipV="1">
          <a:off x="7886700" y="6419062"/>
          <a:ext cx="8001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100457</xdr:rowOff>
    </xdr:from>
    <xdr:to>
      <xdr:col>41</xdr:col>
      <xdr:colOff>101600</xdr:colOff>
      <xdr:row>39</xdr:row>
      <xdr:rowOff>30607</xdr:rowOff>
    </xdr:to>
    <xdr:sp macro="" textlink="">
      <xdr:nvSpPr>
        <xdr:cNvPr id="134" name="楕円 133">
          <a:extLst>
            <a:ext uri="{FF2B5EF4-FFF2-40B4-BE49-F238E27FC236}">
              <a16:creationId xmlns:a16="http://schemas.microsoft.com/office/drawing/2014/main" id="{70B9641E-387C-4ECF-A097-6C2E8387869B}"/>
            </a:ext>
          </a:extLst>
        </xdr:cNvPr>
        <xdr:cNvSpPr/>
      </xdr:nvSpPr>
      <xdr:spPr>
        <a:xfrm>
          <a:off x="7029450" y="63806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149161</xdr:rowOff>
    </xdr:from>
    <xdr:to>
      <xdr:col>45</xdr:col>
      <xdr:colOff>177800</xdr:colOff>
      <xdr:row>38</xdr:row>
      <xdr:rowOff>151257</xdr:rowOff>
    </xdr:to>
    <xdr:cxnSp macro="">
      <xdr:nvCxnSpPr>
        <xdr:cNvPr id="135" name="直線コネクタ 134">
          <a:extLst>
            <a:ext uri="{FF2B5EF4-FFF2-40B4-BE49-F238E27FC236}">
              <a16:creationId xmlns:a16="http://schemas.microsoft.com/office/drawing/2014/main" id="{72058B52-A2D1-4F68-B555-DAB0B2EA902A}"/>
            </a:ext>
          </a:extLst>
        </xdr:cNvPr>
        <xdr:cNvCxnSpPr/>
      </xdr:nvCxnSpPr>
      <xdr:spPr>
        <a:xfrm flipV="1">
          <a:off x="7080250" y="6429311"/>
          <a:ext cx="80645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100038</xdr:rowOff>
    </xdr:from>
    <xdr:to>
      <xdr:col>36</xdr:col>
      <xdr:colOff>165100</xdr:colOff>
      <xdr:row>39</xdr:row>
      <xdr:rowOff>30188</xdr:rowOff>
    </xdr:to>
    <xdr:sp macro="" textlink="">
      <xdr:nvSpPr>
        <xdr:cNvPr id="136" name="楕円 135">
          <a:extLst>
            <a:ext uri="{FF2B5EF4-FFF2-40B4-BE49-F238E27FC236}">
              <a16:creationId xmlns:a16="http://schemas.microsoft.com/office/drawing/2014/main" id="{97DA281E-DBA8-4F32-B2FD-A9DCBE178955}"/>
            </a:ext>
          </a:extLst>
        </xdr:cNvPr>
        <xdr:cNvSpPr/>
      </xdr:nvSpPr>
      <xdr:spPr>
        <a:xfrm>
          <a:off x="6235700" y="63801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150838</xdr:rowOff>
    </xdr:from>
    <xdr:to>
      <xdr:col>41</xdr:col>
      <xdr:colOff>50800</xdr:colOff>
      <xdr:row>38</xdr:row>
      <xdr:rowOff>151257</xdr:rowOff>
    </xdr:to>
    <xdr:cxnSp macro="">
      <xdr:nvCxnSpPr>
        <xdr:cNvPr id="137" name="直線コネクタ 136">
          <a:extLst>
            <a:ext uri="{FF2B5EF4-FFF2-40B4-BE49-F238E27FC236}">
              <a16:creationId xmlns:a16="http://schemas.microsoft.com/office/drawing/2014/main" id="{B1486013-BEDC-4C96-A43F-239081EFFD61}"/>
            </a:ext>
          </a:extLst>
        </xdr:cNvPr>
        <xdr:cNvCxnSpPr/>
      </xdr:nvCxnSpPr>
      <xdr:spPr>
        <a:xfrm>
          <a:off x="6286500" y="6430988"/>
          <a:ext cx="79375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7D85603C-E3DC-48E6-A931-08A17FEDFA58}"/>
            </a:ext>
          </a:extLst>
        </xdr:cNvPr>
        <xdr:cNvSpPr txBox="1"/>
      </xdr:nvSpPr>
      <xdr:spPr>
        <a:xfrm>
          <a:off x="8425961" y="648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1630BE42-3810-4579-AA72-A65A1D96C8E3}"/>
            </a:ext>
          </a:extLst>
        </xdr:cNvPr>
        <xdr:cNvSpPr txBox="1"/>
      </xdr:nvSpPr>
      <xdr:spPr>
        <a:xfrm>
          <a:off x="7644911" y="648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90505</xdr:rowOff>
    </xdr:from>
    <xdr:ext cx="534377" cy="259045"/>
    <xdr:sp macro="" textlink="">
      <xdr:nvSpPr>
        <xdr:cNvPr id="140" name="n_3aveValue【道路】&#10;一人当たり延長">
          <a:extLst>
            <a:ext uri="{FF2B5EF4-FFF2-40B4-BE49-F238E27FC236}">
              <a16:creationId xmlns:a16="http://schemas.microsoft.com/office/drawing/2014/main" id="{AE918B38-8683-40EF-BAB6-D35EBADA131E}"/>
            </a:ext>
          </a:extLst>
        </xdr:cNvPr>
        <xdr:cNvSpPr txBox="1"/>
      </xdr:nvSpPr>
      <xdr:spPr>
        <a:xfrm>
          <a:off x="6851161" y="653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76293</xdr:rowOff>
    </xdr:from>
    <xdr:ext cx="534377" cy="259045"/>
    <xdr:sp macro="" textlink="">
      <xdr:nvSpPr>
        <xdr:cNvPr id="141" name="n_4aveValue【道路】&#10;一人当たり延長">
          <a:extLst>
            <a:ext uri="{FF2B5EF4-FFF2-40B4-BE49-F238E27FC236}">
              <a16:creationId xmlns:a16="http://schemas.microsoft.com/office/drawing/2014/main" id="{B4F180B3-B79C-4346-B901-7A166B59987D}"/>
            </a:ext>
          </a:extLst>
        </xdr:cNvPr>
        <xdr:cNvSpPr txBox="1"/>
      </xdr:nvSpPr>
      <xdr:spPr>
        <a:xfrm>
          <a:off x="6038361" y="652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34789</xdr:rowOff>
    </xdr:from>
    <xdr:ext cx="534377" cy="259045"/>
    <xdr:sp macro="" textlink="">
      <xdr:nvSpPr>
        <xdr:cNvPr id="142" name="n_1mainValue【道路】&#10;一人当たり延長">
          <a:extLst>
            <a:ext uri="{FF2B5EF4-FFF2-40B4-BE49-F238E27FC236}">
              <a16:creationId xmlns:a16="http://schemas.microsoft.com/office/drawing/2014/main" id="{09D800C6-4E0F-41FA-9BB4-59DDF612F820}"/>
            </a:ext>
          </a:extLst>
        </xdr:cNvPr>
        <xdr:cNvSpPr txBox="1"/>
      </xdr:nvSpPr>
      <xdr:spPr>
        <a:xfrm>
          <a:off x="8425961" y="61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45038</xdr:rowOff>
    </xdr:from>
    <xdr:ext cx="534377" cy="259045"/>
    <xdr:sp macro="" textlink="">
      <xdr:nvSpPr>
        <xdr:cNvPr id="143" name="n_2mainValue【道路】&#10;一人当たり延長">
          <a:extLst>
            <a:ext uri="{FF2B5EF4-FFF2-40B4-BE49-F238E27FC236}">
              <a16:creationId xmlns:a16="http://schemas.microsoft.com/office/drawing/2014/main" id="{F352A906-223A-4BBF-A01A-A0C4F130CF66}"/>
            </a:ext>
          </a:extLst>
        </xdr:cNvPr>
        <xdr:cNvSpPr txBox="1"/>
      </xdr:nvSpPr>
      <xdr:spPr>
        <a:xfrm>
          <a:off x="7644911" y="616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47134</xdr:rowOff>
    </xdr:from>
    <xdr:ext cx="534377" cy="259045"/>
    <xdr:sp macro="" textlink="">
      <xdr:nvSpPr>
        <xdr:cNvPr id="144" name="n_3mainValue【道路】&#10;一人当たり延長">
          <a:extLst>
            <a:ext uri="{FF2B5EF4-FFF2-40B4-BE49-F238E27FC236}">
              <a16:creationId xmlns:a16="http://schemas.microsoft.com/office/drawing/2014/main" id="{54D83D19-2052-4B59-B1D5-2F3982621BEA}"/>
            </a:ext>
          </a:extLst>
        </xdr:cNvPr>
        <xdr:cNvSpPr txBox="1"/>
      </xdr:nvSpPr>
      <xdr:spPr>
        <a:xfrm>
          <a:off x="6851161" y="616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46715</xdr:rowOff>
    </xdr:from>
    <xdr:ext cx="534377" cy="259045"/>
    <xdr:sp macro="" textlink="">
      <xdr:nvSpPr>
        <xdr:cNvPr id="145" name="n_4mainValue【道路】&#10;一人当たり延長">
          <a:extLst>
            <a:ext uri="{FF2B5EF4-FFF2-40B4-BE49-F238E27FC236}">
              <a16:creationId xmlns:a16="http://schemas.microsoft.com/office/drawing/2014/main" id="{D16924BD-3B9F-462F-A0BE-CBBC7150AC40}"/>
            </a:ext>
          </a:extLst>
        </xdr:cNvPr>
        <xdr:cNvSpPr txBox="1"/>
      </xdr:nvSpPr>
      <xdr:spPr>
        <a:xfrm>
          <a:off x="6038361" y="616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1F78747-FEFD-4161-BAF6-8EBAE5E187BD}"/>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5879883-C139-4505-B5DE-638A22ED1A28}"/>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4D2D685-1C44-40A4-82DF-65CCB9061E88}"/>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DA146CF9-2675-401F-BBFA-68C1DF5233E6}"/>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09CED31-CDB6-46E9-A618-EEA6FEA9E8F3}"/>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865BC14-3531-40BE-9021-EEFFF9B3163D}"/>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1C41B0B-A7FF-4AA3-B2C9-618B92459764}"/>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78F7733-9908-4D60-91F8-F993BB7487AB}"/>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121A1D8-A8A3-4A74-9655-FB6D686FF755}"/>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DA1356B6-9974-4DE0-9A23-BC40A5523FCB}"/>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37C8250C-F147-422F-A24F-B420930BDE3A}"/>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F5E6AD52-ACF2-48D1-A164-F970BD0565AB}"/>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DB34BCBC-D478-4CC7-AFE7-A93EBFF999F7}"/>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581736EA-8087-4AB9-8F51-104AE741A35D}"/>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FBDF21C4-9B0D-4FAD-A0AC-A4CE98991763}"/>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233A889C-82A4-49C0-AD36-E0754C7BBA04}"/>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ABC17DA3-9FCA-4733-B907-04F59F04F00C}"/>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F1690E87-4BA5-4905-8F85-1ED7BBAACC1F}"/>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D54D8A52-0F8A-4872-B163-DA71E240AFA9}"/>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4214E3BE-B8C0-4E0A-9BF4-4B6443A1BEBD}"/>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BC5255BF-6F52-4CD7-8950-43015434C0D1}"/>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55212C9C-87C6-4423-BF30-ABBB3EA080D8}"/>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BB4B07EA-78F6-4E00-9690-E7651D62672C}"/>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00BBDAF-237A-4EE5-9FF8-71454CA66EC2}"/>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7C41DC14-0136-4A86-BD8F-37A71FAFB35F}"/>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3683E2AA-2915-4A1F-B341-4B2E25B411F9}"/>
            </a:ext>
          </a:extLst>
        </xdr:cNvPr>
        <xdr:cNvCxnSpPr/>
      </xdr:nvCxnSpPr>
      <xdr:spPr>
        <a:xfrm flipV="1">
          <a:off x="4177665" y="9168493"/>
          <a:ext cx="0" cy="136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BDD474B8-69DE-4716-8F6A-006EC0524ED1}"/>
            </a:ext>
          </a:extLst>
        </xdr:cNvPr>
        <xdr:cNvSpPr txBox="1"/>
      </xdr:nvSpPr>
      <xdr:spPr>
        <a:xfrm>
          <a:off x="4216400" y="10540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E740A5D8-2032-4F22-9C7C-FDF426CADAD0}"/>
            </a:ext>
          </a:extLst>
        </xdr:cNvPr>
        <xdr:cNvCxnSpPr/>
      </xdr:nvCxnSpPr>
      <xdr:spPr>
        <a:xfrm>
          <a:off x="4108450" y="105366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17BA2D6C-FA8F-49D8-A765-1854B37BFEC2}"/>
            </a:ext>
          </a:extLst>
        </xdr:cNvPr>
        <xdr:cNvSpPr txBox="1"/>
      </xdr:nvSpPr>
      <xdr:spPr>
        <a:xfrm>
          <a:off x="4216400" y="89500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CA0146A0-F6F1-46BC-8728-32F60777F6A3}"/>
            </a:ext>
          </a:extLst>
        </xdr:cNvPr>
        <xdr:cNvCxnSpPr/>
      </xdr:nvCxnSpPr>
      <xdr:spPr>
        <a:xfrm>
          <a:off x="4108450" y="91684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42840F1E-299B-414E-B5F8-B57835745F56}"/>
            </a:ext>
          </a:extLst>
        </xdr:cNvPr>
        <xdr:cNvSpPr txBox="1"/>
      </xdr:nvSpPr>
      <xdr:spPr>
        <a:xfrm>
          <a:off x="4216400" y="9918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527045A1-3B1E-4E4B-B0F7-12A4E3A5F897}"/>
            </a:ext>
          </a:extLst>
        </xdr:cNvPr>
        <xdr:cNvSpPr/>
      </xdr:nvSpPr>
      <xdr:spPr>
        <a:xfrm>
          <a:off x="4127500" y="100672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DD9ED43F-BD1D-4B07-AF2B-8A4F2E724B15}"/>
            </a:ext>
          </a:extLst>
        </xdr:cNvPr>
        <xdr:cNvSpPr/>
      </xdr:nvSpPr>
      <xdr:spPr>
        <a:xfrm>
          <a:off x="3384550" y="100427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D9FFC8D4-CA1B-495D-9B7A-D8CB42AF427E}"/>
            </a:ext>
          </a:extLst>
        </xdr:cNvPr>
        <xdr:cNvSpPr/>
      </xdr:nvSpPr>
      <xdr:spPr>
        <a:xfrm>
          <a:off x="2571750" y="10021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D80F1A2B-D74F-4880-BAD7-7E1C0E79BB32}"/>
            </a:ext>
          </a:extLst>
        </xdr:cNvPr>
        <xdr:cNvSpPr/>
      </xdr:nvSpPr>
      <xdr:spPr>
        <a:xfrm>
          <a:off x="1778000" y="10021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4050FFCD-C4AA-4E39-8819-D2E33D6781DE}"/>
            </a:ext>
          </a:extLst>
        </xdr:cNvPr>
        <xdr:cNvSpPr/>
      </xdr:nvSpPr>
      <xdr:spPr>
        <a:xfrm>
          <a:off x="984250" y="10033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96E5688-B201-4EFC-A495-BBA09CB41448}"/>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60B24A5-EB95-4514-A773-A0AC27EEB536}"/>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BCE2439-43C7-4E82-86C3-950398307054}"/>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618E085-5FAB-49E4-BE5F-51D40CCA3683}"/>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95BE4BA-672E-4D08-9AFB-1DEFFDCC3A5D}"/>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153307</xdr:rowOff>
    </xdr:from>
    <xdr:to>
      <xdr:col>24</xdr:col>
      <xdr:colOff>114300</xdr:colOff>
      <xdr:row>62</xdr:row>
      <xdr:rowOff>83457</xdr:rowOff>
    </xdr:to>
    <xdr:sp macro="" textlink="">
      <xdr:nvSpPr>
        <xdr:cNvPr id="187" name="楕円 186">
          <a:extLst>
            <a:ext uri="{FF2B5EF4-FFF2-40B4-BE49-F238E27FC236}">
              <a16:creationId xmlns:a16="http://schemas.microsoft.com/office/drawing/2014/main" id="{E9866BE7-A17A-4FEF-98A8-3D7FA4303134}"/>
            </a:ext>
          </a:extLst>
        </xdr:cNvPr>
        <xdr:cNvSpPr/>
      </xdr:nvSpPr>
      <xdr:spPr>
        <a:xfrm>
          <a:off x="4127500" y="102307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131734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D91547F4-7073-48A6-8271-511F6F91055D}"/>
            </a:ext>
          </a:extLst>
        </xdr:cNvPr>
        <xdr:cNvSpPr txBox="1"/>
      </xdr:nvSpPr>
      <xdr:spPr>
        <a:xfrm>
          <a:off x="4216400" y="1020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127181</xdr:rowOff>
    </xdr:from>
    <xdr:to>
      <xdr:col>20</xdr:col>
      <xdr:colOff>38100</xdr:colOff>
      <xdr:row>62</xdr:row>
      <xdr:rowOff>57331</xdr:rowOff>
    </xdr:to>
    <xdr:sp macro="" textlink="">
      <xdr:nvSpPr>
        <xdr:cNvPr id="189" name="楕円 188">
          <a:extLst>
            <a:ext uri="{FF2B5EF4-FFF2-40B4-BE49-F238E27FC236}">
              <a16:creationId xmlns:a16="http://schemas.microsoft.com/office/drawing/2014/main" id="{E295490D-25AB-45D8-B8F2-1A98A8E0036B}"/>
            </a:ext>
          </a:extLst>
        </xdr:cNvPr>
        <xdr:cNvSpPr/>
      </xdr:nvSpPr>
      <xdr:spPr>
        <a:xfrm>
          <a:off x="3384550" y="102046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6531</xdr:rowOff>
    </xdr:from>
    <xdr:to>
      <xdr:col>24</xdr:col>
      <xdr:colOff>63500</xdr:colOff>
      <xdr:row>62</xdr:row>
      <xdr:rowOff>32657</xdr:rowOff>
    </xdr:to>
    <xdr:cxnSp macro="">
      <xdr:nvCxnSpPr>
        <xdr:cNvPr id="190" name="直線コネクタ 189">
          <a:extLst>
            <a:ext uri="{FF2B5EF4-FFF2-40B4-BE49-F238E27FC236}">
              <a16:creationId xmlns:a16="http://schemas.microsoft.com/office/drawing/2014/main" id="{263B9FD3-84E4-4BCC-B70D-D588238847D8}"/>
            </a:ext>
          </a:extLst>
        </xdr:cNvPr>
        <xdr:cNvCxnSpPr/>
      </xdr:nvCxnSpPr>
      <xdr:spPr>
        <a:xfrm>
          <a:off x="3429000" y="10249081"/>
          <a:ext cx="7493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99423</xdr:rowOff>
    </xdr:from>
    <xdr:to>
      <xdr:col>15</xdr:col>
      <xdr:colOff>101600</xdr:colOff>
      <xdr:row>62</xdr:row>
      <xdr:rowOff>29573</xdr:rowOff>
    </xdr:to>
    <xdr:sp macro="" textlink="">
      <xdr:nvSpPr>
        <xdr:cNvPr id="191" name="楕円 190">
          <a:extLst>
            <a:ext uri="{FF2B5EF4-FFF2-40B4-BE49-F238E27FC236}">
              <a16:creationId xmlns:a16="http://schemas.microsoft.com/office/drawing/2014/main" id="{CD115FA5-256B-4D55-BDB3-82E72657AAC9}"/>
            </a:ext>
          </a:extLst>
        </xdr:cNvPr>
        <xdr:cNvSpPr/>
      </xdr:nvSpPr>
      <xdr:spPr>
        <a:xfrm>
          <a:off x="2571750" y="101768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150223</xdr:rowOff>
    </xdr:from>
    <xdr:to>
      <xdr:col>19</xdr:col>
      <xdr:colOff>177800</xdr:colOff>
      <xdr:row>62</xdr:row>
      <xdr:rowOff>6531</xdr:rowOff>
    </xdr:to>
    <xdr:cxnSp macro="">
      <xdr:nvCxnSpPr>
        <xdr:cNvPr id="192" name="直線コネクタ 191">
          <a:extLst>
            <a:ext uri="{FF2B5EF4-FFF2-40B4-BE49-F238E27FC236}">
              <a16:creationId xmlns:a16="http://schemas.microsoft.com/office/drawing/2014/main" id="{0FCD0A85-40A2-4446-9345-6ABBDB0F7C11}"/>
            </a:ext>
          </a:extLst>
        </xdr:cNvPr>
        <xdr:cNvCxnSpPr/>
      </xdr:nvCxnSpPr>
      <xdr:spPr>
        <a:xfrm>
          <a:off x="2622550" y="10227673"/>
          <a:ext cx="806450" cy="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29210</xdr:rowOff>
    </xdr:from>
    <xdr:to>
      <xdr:col>10</xdr:col>
      <xdr:colOff>165100</xdr:colOff>
      <xdr:row>61</xdr:row>
      <xdr:rowOff>130810</xdr:rowOff>
    </xdr:to>
    <xdr:sp macro="" textlink="">
      <xdr:nvSpPr>
        <xdr:cNvPr id="193" name="楕円 192">
          <a:extLst>
            <a:ext uri="{FF2B5EF4-FFF2-40B4-BE49-F238E27FC236}">
              <a16:creationId xmlns:a16="http://schemas.microsoft.com/office/drawing/2014/main" id="{41BEFED8-E913-42D9-8CC1-9367DDCB9E7C}"/>
            </a:ext>
          </a:extLst>
        </xdr:cNvPr>
        <xdr:cNvSpPr/>
      </xdr:nvSpPr>
      <xdr:spPr>
        <a:xfrm>
          <a:off x="17780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80010</xdr:rowOff>
    </xdr:from>
    <xdr:to>
      <xdr:col>15</xdr:col>
      <xdr:colOff>50800</xdr:colOff>
      <xdr:row>61</xdr:row>
      <xdr:rowOff>150223</xdr:rowOff>
    </xdr:to>
    <xdr:cxnSp macro="">
      <xdr:nvCxnSpPr>
        <xdr:cNvPr id="194" name="直線コネクタ 193">
          <a:extLst>
            <a:ext uri="{FF2B5EF4-FFF2-40B4-BE49-F238E27FC236}">
              <a16:creationId xmlns:a16="http://schemas.microsoft.com/office/drawing/2014/main" id="{53B0E6B9-F9BC-4F20-9491-80FC2D59A183}"/>
            </a:ext>
          </a:extLst>
        </xdr:cNvPr>
        <xdr:cNvCxnSpPr/>
      </xdr:nvCxnSpPr>
      <xdr:spPr>
        <a:xfrm>
          <a:off x="1828800" y="10157460"/>
          <a:ext cx="79375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45538</xdr:rowOff>
    </xdr:from>
    <xdr:to>
      <xdr:col>6</xdr:col>
      <xdr:colOff>38100</xdr:colOff>
      <xdr:row>61</xdr:row>
      <xdr:rowOff>147138</xdr:rowOff>
    </xdr:to>
    <xdr:sp macro="" textlink="">
      <xdr:nvSpPr>
        <xdr:cNvPr id="195" name="楕円 194">
          <a:extLst>
            <a:ext uri="{FF2B5EF4-FFF2-40B4-BE49-F238E27FC236}">
              <a16:creationId xmlns:a16="http://schemas.microsoft.com/office/drawing/2014/main" id="{B3731532-988A-4D06-B959-715C232E3A42}"/>
            </a:ext>
          </a:extLst>
        </xdr:cNvPr>
        <xdr:cNvSpPr/>
      </xdr:nvSpPr>
      <xdr:spPr>
        <a:xfrm>
          <a:off x="984250" y="101229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80010</xdr:rowOff>
    </xdr:from>
    <xdr:to>
      <xdr:col>10</xdr:col>
      <xdr:colOff>114300</xdr:colOff>
      <xdr:row>61</xdr:row>
      <xdr:rowOff>96338</xdr:rowOff>
    </xdr:to>
    <xdr:cxnSp macro="">
      <xdr:nvCxnSpPr>
        <xdr:cNvPr id="196" name="直線コネクタ 195">
          <a:extLst>
            <a:ext uri="{FF2B5EF4-FFF2-40B4-BE49-F238E27FC236}">
              <a16:creationId xmlns:a16="http://schemas.microsoft.com/office/drawing/2014/main" id="{04CADCD4-B124-4207-8532-B56FB069F75E}"/>
            </a:ext>
          </a:extLst>
        </xdr:cNvPr>
        <xdr:cNvCxnSpPr/>
      </xdr:nvCxnSpPr>
      <xdr:spPr>
        <a:xfrm flipV="1">
          <a:off x="1028700" y="10157460"/>
          <a:ext cx="8001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12CA937D-5608-455E-A52E-C1702618D22D}"/>
            </a:ext>
          </a:extLst>
        </xdr:cNvPr>
        <xdr:cNvSpPr txBox="1"/>
      </xdr:nvSpPr>
      <xdr:spPr>
        <a:xfrm>
          <a:off x="3239144" y="982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81A2FECC-0D39-45C2-B4F4-46320B365429}"/>
            </a:ext>
          </a:extLst>
        </xdr:cNvPr>
        <xdr:cNvSpPr txBox="1"/>
      </xdr:nvSpPr>
      <xdr:spPr>
        <a:xfrm>
          <a:off x="2439044" y="980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AA12C44E-7758-4C36-9291-28A9718A330D}"/>
            </a:ext>
          </a:extLst>
        </xdr:cNvPr>
        <xdr:cNvSpPr txBox="1"/>
      </xdr:nvSpPr>
      <xdr:spPr>
        <a:xfrm>
          <a:off x="1645294" y="980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D6775231-B1A8-4A31-BD73-EF239D8A168B}"/>
            </a:ext>
          </a:extLst>
        </xdr:cNvPr>
        <xdr:cNvSpPr txBox="1"/>
      </xdr:nvSpPr>
      <xdr:spPr>
        <a:xfrm>
          <a:off x="851544" y="981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48458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2B1AC0F7-5AE3-44AE-988E-4178BFA0C494}"/>
            </a:ext>
          </a:extLst>
        </xdr:cNvPr>
        <xdr:cNvSpPr txBox="1"/>
      </xdr:nvSpPr>
      <xdr:spPr>
        <a:xfrm>
          <a:off x="3239144" y="10291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20700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D53D7BA3-EB36-470C-80AC-F73247A4810A}"/>
            </a:ext>
          </a:extLst>
        </xdr:cNvPr>
        <xdr:cNvSpPr txBox="1"/>
      </xdr:nvSpPr>
      <xdr:spPr>
        <a:xfrm>
          <a:off x="2439044" y="10263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121937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D26E86FF-BA2F-4240-AC62-D5C2EDBF8A9E}"/>
            </a:ext>
          </a:extLst>
        </xdr:cNvPr>
        <xdr:cNvSpPr txBox="1"/>
      </xdr:nvSpPr>
      <xdr:spPr>
        <a:xfrm>
          <a:off x="164529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138265</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AD337CDA-C0E6-444A-B7B0-A91838599DDD}"/>
            </a:ext>
          </a:extLst>
        </xdr:cNvPr>
        <xdr:cNvSpPr txBox="1"/>
      </xdr:nvSpPr>
      <xdr:spPr>
        <a:xfrm>
          <a:off x="851544" y="10215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4A366E9-C2FE-4978-9355-3850726CF726}"/>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8F57C87-B126-409C-AA3F-935BBE1ED155}"/>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7A17A8D-A64C-4F43-A149-9C34FA57DD18}"/>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91A1643-C6BF-4947-8E16-E2D17FDD31A4}"/>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02672F3-A2A9-4BDA-9E34-8D3A965F1597}"/>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F5E7F90-D801-4028-9A06-A1AADB123148}"/>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6035337-9F9D-4E41-918A-8D139BA328FA}"/>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B77B1C8-800D-4427-8F3C-FE81FCB63746}"/>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8D425E-C8C7-4DF2-A151-7C249A8A8E0C}"/>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8953696-D1C9-4794-B1F7-9D871D1A3549}"/>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3711119-9343-4EDE-AA4C-90104613F569}"/>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FA67DB21-C084-400F-B1E2-D6F39BBF8FED}"/>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F5CB97A-3436-4D12-AA7C-59E9C3974379}"/>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3D275CA3-D85E-4E8A-9752-321D9C2E41A3}"/>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538D2F8-449E-4775-A605-D57B5A08716A}"/>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4B9D1E31-E208-4760-ABD2-CD7C82844B93}"/>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E31B52A-7249-4C15-891F-3CFD04D12F78}"/>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619347A1-3C06-4AA5-A4CF-F72142155F58}"/>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20BBDC4B-AA18-4634-9767-F4B811EFD4C6}"/>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4451460F-5443-4488-9FB1-F7A8689037F6}"/>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E2AD75BF-7F3C-45FE-9528-97F34F21A741}"/>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29D984D-60F4-4A3D-B2B7-FF4B778A4DD2}"/>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619B5A68-77AB-4603-8C9F-0992760FBB5B}"/>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9E63EC69-94EA-42EF-9340-48C58E30A62C}"/>
            </a:ext>
          </a:extLst>
        </xdr:cNvPr>
        <xdr:cNvCxnSpPr/>
      </xdr:nvCxnSpPr>
      <xdr:spPr>
        <a:xfrm flipV="1">
          <a:off x="9429115" y="9242618"/>
          <a:ext cx="0" cy="138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30019252-8D93-438C-BA52-1B380C4C9AA0}"/>
            </a:ext>
          </a:extLst>
        </xdr:cNvPr>
        <xdr:cNvSpPr txBox="1"/>
      </xdr:nvSpPr>
      <xdr:spPr>
        <a:xfrm>
          <a:off x="9467850" y="1063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8FDF9189-840E-4E81-A684-B2D1E3ACC7F9}"/>
            </a:ext>
          </a:extLst>
        </xdr:cNvPr>
        <xdr:cNvCxnSpPr/>
      </xdr:nvCxnSpPr>
      <xdr:spPr>
        <a:xfrm>
          <a:off x="9359900" y="106311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48A8A50B-E994-41FD-956B-552AC13184C7}"/>
            </a:ext>
          </a:extLst>
        </xdr:cNvPr>
        <xdr:cNvSpPr txBox="1"/>
      </xdr:nvSpPr>
      <xdr:spPr>
        <a:xfrm>
          <a:off x="9467850" y="90241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5181C42A-A75D-427F-A9B3-B1F8172A106D}"/>
            </a:ext>
          </a:extLst>
        </xdr:cNvPr>
        <xdr:cNvCxnSpPr/>
      </xdr:nvCxnSpPr>
      <xdr:spPr>
        <a:xfrm>
          <a:off x="9359900" y="92426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2E6E643C-5EC2-484D-A930-80F2C90DA253}"/>
            </a:ext>
          </a:extLst>
        </xdr:cNvPr>
        <xdr:cNvSpPr txBox="1"/>
      </xdr:nvSpPr>
      <xdr:spPr>
        <a:xfrm>
          <a:off x="9467850" y="10200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D7827436-2F5E-4161-80BE-0143B836924B}"/>
            </a:ext>
          </a:extLst>
        </xdr:cNvPr>
        <xdr:cNvSpPr/>
      </xdr:nvSpPr>
      <xdr:spPr>
        <a:xfrm>
          <a:off x="9398000" y="103422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D5A3229F-B996-4F1B-AC34-58C0F44C7581}"/>
            </a:ext>
          </a:extLst>
        </xdr:cNvPr>
        <xdr:cNvSpPr/>
      </xdr:nvSpPr>
      <xdr:spPr>
        <a:xfrm>
          <a:off x="8636000" y="103414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89BDF88A-C9C0-47AD-B419-51DF684E2425}"/>
            </a:ext>
          </a:extLst>
        </xdr:cNvPr>
        <xdr:cNvSpPr/>
      </xdr:nvSpPr>
      <xdr:spPr>
        <a:xfrm>
          <a:off x="7842250" y="103386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8C7027E3-B7E6-414D-BA12-25A6B4A2325A}"/>
            </a:ext>
          </a:extLst>
        </xdr:cNvPr>
        <xdr:cNvSpPr/>
      </xdr:nvSpPr>
      <xdr:spPr>
        <a:xfrm>
          <a:off x="7029450" y="103543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93B184A6-2996-404D-A367-60E2640A9B53}"/>
            </a:ext>
          </a:extLst>
        </xdr:cNvPr>
        <xdr:cNvSpPr/>
      </xdr:nvSpPr>
      <xdr:spPr>
        <a:xfrm>
          <a:off x="6235700" y="103555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81077EC-AEB3-4245-B7D6-31242FBA8889}"/>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E03A25A-04BF-4E15-8FC5-DAB15BC9A1BB}"/>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4B54B26-2DDE-4FB0-BEB0-5B2F8B3D036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2BBB360-7197-4E8D-8AB5-7415580AAB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7DB9969-D8D4-47EF-93C9-30F3B47EDE87}"/>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19565</xdr:rowOff>
    </xdr:from>
    <xdr:to>
      <xdr:col>55</xdr:col>
      <xdr:colOff>50800</xdr:colOff>
      <xdr:row>63</xdr:row>
      <xdr:rowOff>121165</xdr:rowOff>
    </xdr:to>
    <xdr:sp macro="" textlink="">
      <xdr:nvSpPr>
        <xdr:cNvPr id="244" name="楕円 243">
          <a:extLst>
            <a:ext uri="{FF2B5EF4-FFF2-40B4-BE49-F238E27FC236}">
              <a16:creationId xmlns:a16="http://schemas.microsoft.com/office/drawing/2014/main" id="{3626FD6F-1905-44DC-B851-298164F4E861}"/>
            </a:ext>
          </a:extLst>
        </xdr:cNvPr>
        <xdr:cNvSpPr/>
      </xdr:nvSpPr>
      <xdr:spPr>
        <a:xfrm>
          <a:off x="9398000" y="104272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169442</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C2EA34D0-7371-48EE-8E7F-4F17E762F275}"/>
            </a:ext>
          </a:extLst>
        </xdr:cNvPr>
        <xdr:cNvSpPr txBox="1"/>
      </xdr:nvSpPr>
      <xdr:spPr>
        <a:xfrm>
          <a:off x="9467850" y="1040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21365</xdr:rowOff>
    </xdr:from>
    <xdr:to>
      <xdr:col>50</xdr:col>
      <xdr:colOff>165100</xdr:colOff>
      <xdr:row>63</xdr:row>
      <xdr:rowOff>122965</xdr:rowOff>
    </xdr:to>
    <xdr:sp macro="" textlink="">
      <xdr:nvSpPr>
        <xdr:cNvPr id="246" name="楕円 245">
          <a:extLst>
            <a:ext uri="{FF2B5EF4-FFF2-40B4-BE49-F238E27FC236}">
              <a16:creationId xmlns:a16="http://schemas.microsoft.com/office/drawing/2014/main" id="{BBFF49C3-A5BA-4CDA-90EA-60345C7E8635}"/>
            </a:ext>
          </a:extLst>
        </xdr:cNvPr>
        <xdr:cNvSpPr/>
      </xdr:nvSpPr>
      <xdr:spPr>
        <a:xfrm>
          <a:off x="8636000" y="1042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70365</xdr:rowOff>
    </xdr:from>
    <xdr:to>
      <xdr:col>55</xdr:col>
      <xdr:colOff>0</xdr:colOff>
      <xdr:row>63</xdr:row>
      <xdr:rowOff>72165</xdr:rowOff>
    </xdr:to>
    <xdr:cxnSp macro="">
      <xdr:nvCxnSpPr>
        <xdr:cNvPr id="247" name="直線コネクタ 246">
          <a:extLst>
            <a:ext uri="{FF2B5EF4-FFF2-40B4-BE49-F238E27FC236}">
              <a16:creationId xmlns:a16="http://schemas.microsoft.com/office/drawing/2014/main" id="{8F3C4354-6B19-4360-BD49-5562AE65B0F1}"/>
            </a:ext>
          </a:extLst>
        </xdr:cNvPr>
        <xdr:cNvCxnSpPr/>
      </xdr:nvCxnSpPr>
      <xdr:spPr>
        <a:xfrm flipV="1">
          <a:off x="8686800" y="10478015"/>
          <a:ext cx="742950" cy="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24023</xdr:rowOff>
    </xdr:from>
    <xdr:to>
      <xdr:col>46</xdr:col>
      <xdr:colOff>38100</xdr:colOff>
      <xdr:row>63</xdr:row>
      <xdr:rowOff>125623</xdr:rowOff>
    </xdr:to>
    <xdr:sp macro="" textlink="">
      <xdr:nvSpPr>
        <xdr:cNvPr id="248" name="楕円 247">
          <a:extLst>
            <a:ext uri="{FF2B5EF4-FFF2-40B4-BE49-F238E27FC236}">
              <a16:creationId xmlns:a16="http://schemas.microsoft.com/office/drawing/2014/main" id="{3143E5F4-C5A4-4965-AC80-2A88916B747B}"/>
            </a:ext>
          </a:extLst>
        </xdr:cNvPr>
        <xdr:cNvSpPr/>
      </xdr:nvSpPr>
      <xdr:spPr>
        <a:xfrm>
          <a:off x="7842250" y="104316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72165</xdr:rowOff>
    </xdr:from>
    <xdr:to>
      <xdr:col>50</xdr:col>
      <xdr:colOff>114300</xdr:colOff>
      <xdr:row>63</xdr:row>
      <xdr:rowOff>74823</xdr:rowOff>
    </xdr:to>
    <xdr:cxnSp macro="">
      <xdr:nvCxnSpPr>
        <xdr:cNvPr id="249" name="直線コネクタ 248">
          <a:extLst>
            <a:ext uri="{FF2B5EF4-FFF2-40B4-BE49-F238E27FC236}">
              <a16:creationId xmlns:a16="http://schemas.microsoft.com/office/drawing/2014/main" id="{00950699-3965-42F1-A420-0E9AB719097F}"/>
            </a:ext>
          </a:extLst>
        </xdr:cNvPr>
        <xdr:cNvCxnSpPr/>
      </xdr:nvCxnSpPr>
      <xdr:spPr>
        <a:xfrm flipV="1">
          <a:off x="7886700" y="10479815"/>
          <a:ext cx="800100" cy="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5719</xdr:rowOff>
    </xdr:from>
    <xdr:to>
      <xdr:col>41</xdr:col>
      <xdr:colOff>101600</xdr:colOff>
      <xdr:row>63</xdr:row>
      <xdr:rowOff>107319</xdr:rowOff>
    </xdr:to>
    <xdr:sp macro="" textlink="">
      <xdr:nvSpPr>
        <xdr:cNvPr id="250" name="楕円 249">
          <a:extLst>
            <a:ext uri="{FF2B5EF4-FFF2-40B4-BE49-F238E27FC236}">
              <a16:creationId xmlns:a16="http://schemas.microsoft.com/office/drawing/2014/main" id="{9BADF2EA-2611-41BC-A6B2-BF10CA9A1FDC}"/>
            </a:ext>
          </a:extLst>
        </xdr:cNvPr>
        <xdr:cNvSpPr/>
      </xdr:nvSpPr>
      <xdr:spPr>
        <a:xfrm>
          <a:off x="7029450" y="1041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56519</xdr:rowOff>
    </xdr:from>
    <xdr:to>
      <xdr:col>45</xdr:col>
      <xdr:colOff>177800</xdr:colOff>
      <xdr:row>63</xdr:row>
      <xdr:rowOff>74823</xdr:rowOff>
    </xdr:to>
    <xdr:cxnSp macro="">
      <xdr:nvCxnSpPr>
        <xdr:cNvPr id="251" name="直線コネクタ 250">
          <a:extLst>
            <a:ext uri="{FF2B5EF4-FFF2-40B4-BE49-F238E27FC236}">
              <a16:creationId xmlns:a16="http://schemas.microsoft.com/office/drawing/2014/main" id="{D9B85A84-CDBA-48A4-900A-1CD8537CC41D}"/>
            </a:ext>
          </a:extLst>
        </xdr:cNvPr>
        <xdr:cNvCxnSpPr/>
      </xdr:nvCxnSpPr>
      <xdr:spPr>
        <a:xfrm>
          <a:off x="7080250" y="10464169"/>
          <a:ext cx="806450" cy="1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24413</xdr:rowOff>
    </xdr:from>
    <xdr:to>
      <xdr:col>36</xdr:col>
      <xdr:colOff>165100</xdr:colOff>
      <xdr:row>63</xdr:row>
      <xdr:rowOff>126013</xdr:rowOff>
    </xdr:to>
    <xdr:sp macro="" textlink="">
      <xdr:nvSpPr>
        <xdr:cNvPr id="252" name="楕円 251">
          <a:extLst>
            <a:ext uri="{FF2B5EF4-FFF2-40B4-BE49-F238E27FC236}">
              <a16:creationId xmlns:a16="http://schemas.microsoft.com/office/drawing/2014/main" id="{022E10DF-A328-42C6-9641-2B78251AE895}"/>
            </a:ext>
          </a:extLst>
        </xdr:cNvPr>
        <xdr:cNvSpPr/>
      </xdr:nvSpPr>
      <xdr:spPr>
        <a:xfrm>
          <a:off x="6235700" y="1043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56519</xdr:rowOff>
    </xdr:from>
    <xdr:to>
      <xdr:col>41</xdr:col>
      <xdr:colOff>50800</xdr:colOff>
      <xdr:row>63</xdr:row>
      <xdr:rowOff>75213</xdr:rowOff>
    </xdr:to>
    <xdr:cxnSp macro="">
      <xdr:nvCxnSpPr>
        <xdr:cNvPr id="253" name="直線コネクタ 252">
          <a:extLst>
            <a:ext uri="{FF2B5EF4-FFF2-40B4-BE49-F238E27FC236}">
              <a16:creationId xmlns:a16="http://schemas.microsoft.com/office/drawing/2014/main" id="{EAF96F6C-0FC0-41F8-ACB3-03B423C0DF05}"/>
            </a:ext>
          </a:extLst>
        </xdr:cNvPr>
        <xdr:cNvCxnSpPr/>
      </xdr:nvCxnSpPr>
      <xdr:spPr>
        <a:xfrm flipV="1">
          <a:off x="6286500" y="10464169"/>
          <a:ext cx="793750" cy="1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C8804B68-3785-48C6-A000-9310CBC30610}"/>
            </a:ext>
          </a:extLst>
        </xdr:cNvPr>
        <xdr:cNvSpPr txBox="1"/>
      </xdr:nvSpPr>
      <xdr:spPr>
        <a:xfrm>
          <a:off x="8399995" y="1012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A88700FD-FD87-4D23-A00B-73C80FA51B23}"/>
            </a:ext>
          </a:extLst>
        </xdr:cNvPr>
        <xdr:cNvSpPr txBox="1"/>
      </xdr:nvSpPr>
      <xdr:spPr>
        <a:xfrm>
          <a:off x="7612595" y="1012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6F658-A150-4EED-B0FD-A52364995276}"/>
            </a:ext>
          </a:extLst>
        </xdr:cNvPr>
        <xdr:cNvSpPr txBox="1"/>
      </xdr:nvSpPr>
      <xdr:spPr>
        <a:xfrm>
          <a:off x="6818845" y="1013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73548998-9F1B-464C-A885-E8F9A10AB11D}"/>
            </a:ext>
          </a:extLst>
        </xdr:cNvPr>
        <xdr:cNvSpPr txBox="1"/>
      </xdr:nvSpPr>
      <xdr:spPr>
        <a:xfrm>
          <a:off x="6006045" y="1013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114092</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26EF6BAD-FF8E-44B0-B7EC-78B73F9D4212}"/>
            </a:ext>
          </a:extLst>
        </xdr:cNvPr>
        <xdr:cNvSpPr txBox="1"/>
      </xdr:nvSpPr>
      <xdr:spPr>
        <a:xfrm>
          <a:off x="8399995" y="10521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116750</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F114702D-998A-4E34-B5D8-6E382D136873}"/>
            </a:ext>
          </a:extLst>
        </xdr:cNvPr>
        <xdr:cNvSpPr txBox="1"/>
      </xdr:nvSpPr>
      <xdr:spPr>
        <a:xfrm>
          <a:off x="7612595" y="1052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98446</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E80EABB8-91E4-4A8F-9E59-1B28FE192B97}"/>
            </a:ext>
          </a:extLst>
        </xdr:cNvPr>
        <xdr:cNvSpPr txBox="1"/>
      </xdr:nvSpPr>
      <xdr:spPr>
        <a:xfrm>
          <a:off x="6818845" y="1050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117140</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999D6D20-A50C-473E-96D0-92A167E94223}"/>
            </a:ext>
          </a:extLst>
        </xdr:cNvPr>
        <xdr:cNvSpPr txBox="1"/>
      </xdr:nvSpPr>
      <xdr:spPr>
        <a:xfrm>
          <a:off x="6006045" y="1052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5E0BDB7-69E3-4489-BBD7-DBB694A51A53}"/>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7D58C20-6F2C-4A8D-B7BA-D57DA25B4058}"/>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CF322A9-1A0E-4CCA-92B1-37AD4B16FF27}"/>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2141CFC-E7F2-4B17-BDD5-3205F44D69D4}"/>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C5F102E-174B-4901-BAE5-54CA65A7F6D6}"/>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416C48A-4A14-4525-9FFE-B9C692BDC803}"/>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AEE3E38-3605-4246-ABAC-FD5591EC7F09}"/>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C0BCCE9-A79F-4F34-BFC1-7425FAD5ED15}"/>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41154B37-E507-42BC-BEEE-0243A9C95B89}"/>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10E38314-A194-4553-B8A7-5CF93D22AD2C}"/>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E6F3933-D85D-4541-85D7-10424181AD82}"/>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B8DA63A-8AAC-4F48-A9E9-B17505D7A069}"/>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A0A34D04-54B8-4823-8C93-7346C5E398EC}"/>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537BD47D-9E0B-4044-A2C6-1221422D58D9}"/>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6A871B93-AF39-4FDE-BF4D-B3AE0B544A90}"/>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E39AF0D4-640A-4E45-B61C-27C0B1DF74A2}"/>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E86A10C9-F23E-4522-8C3E-42D1C9EA057B}"/>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5F7184F6-4464-425E-8F83-4AEF11479B0D}"/>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658856E8-5E07-42EC-98AD-3A134F8C26CD}"/>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B32D2502-86C6-4ECB-861A-68668FF888E1}"/>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6E256FC5-1040-4593-933E-45C4289F57D2}"/>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A07ACB27-2A8E-4831-B8C6-4CCF91CF9A4E}"/>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A7A4A779-F7E5-4A11-BFB8-43FAB90BBBA6}"/>
            </a:ext>
          </a:extLst>
        </xdr:cNvPr>
        <xdr:cNvCxnSpPr/>
      </xdr:nvCxnSpPr>
      <xdr:spPr>
        <a:xfrm flipV="1">
          <a:off x="4177665" y="13096494"/>
          <a:ext cx="0" cy="1146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EAA7FD75-5445-419A-84B0-2DCF2468B8D5}"/>
            </a:ext>
          </a:extLst>
        </xdr:cNvPr>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D7EFAC04-EC7F-47E6-BCF1-7D3B0006C957}"/>
            </a:ext>
          </a:extLst>
        </xdr:cNvPr>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5E0E3C0B-C85A-4C8A-BDDD-A736AAE2CD3B}"/>
            </a:ext>
          </a:extLst>
        </xdr:cNvPr>
        <xdr:cNvSpPr txBox="1"/>
      </xdr:nvSpPr>
      <xdr:spPr>
        <a:xfrm>
          <a:off x="4216400" y="12884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1654CB19-B487-4F07-B45A-FF352DF8C779}"/>
            </a:ext>
          </a:extLst>
        </xdr:cNvPr>
        <xdr:cNvCxnSpPr/>
      </xdr:nvCxnSpPr>
      <xdr:spPr>
        <a:xfrm>
          <a:off x="4108450" y="130964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F76E9EFA-BF9D-4D0B-893B-1AD86ED7AB12}"/>
            </a:ext>
          </a:extLst>
        </xdr:cNvPr>
        <xdr:cNvSpPr txBox="1"/>
      </xdr:nvSpPr>
      <xdr:spPr>
        <a:xfrm>
          <a:off x="4216400" y="13449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BDEDF7D0-4484-42A0-989A-0EA470A8A889}"/>
            </a:ext>
          </a:extLst>
        </xdr:cNvPr>
        <xdr:cNvSpPr/>
      </xdr:nvSpPr>
      <xdr:spPr>
        <a:xfrm>
          <a:off x="4127500" y="13591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B2D5FA3C-7144-45CC-AFC6-D0D7505B68AC}"/>
            </a:ext>
          </a:extLst>
        </xdr:cNvPr>
        <xdr:cNvSpPr/>
      </xdr:nvSpPr>
      <xdr:spPr>
        <a:xfrm>
          <a:off x="3384550" y="135821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7E4C7255-A201-443C-AA51-F924C80DF62D}"/>
            </a:ext>
          </a:extLst>
        </xdr:cNvPr>
        <xdr:cNvSpPr/>
      </xdr:nvSpPr>
      <xdr:spPr>
        <a:xfrm>
          <a:off x="2571750" y="1356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ECD2F3E8-AE32-4605-BFC9-7052CA351273}"/>
            </a:ext>
          </a:extLst>
        </xdr:cNvPr>
        <xdr:cNvSpPr/>
      </xdr:nvSpPr>
      <xdr:spPr>
        <a:xfrm>
          <a:off x="1778000" y="135336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754D4ECE-E68B-4CFC-B4BF-9B944DB67776}"/>
            </a:ext>
          </a:extLst>
        </xdr:cNvPr>
        <xdr:cNvSpPr/>
      </xdr:nvSpPr>
      <xdr:spPr>
        <a:xfrm>
          <a:off x="984250" y="135061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3758095-ACE4-4C17-91E1-050C26C66D82}"/>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C81A4B3-D0B2-4170-9A8E-099FF5ADF828}"/>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461D18A-A182-4B8D-8D72-0D9298805056}"/>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A05DA31-98E1-4CBE-A911-1223D9727FFC}"/>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C288041-0821-4E49-BD27-D6C53EEB73BA}"/>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19304</xdr:rowOff>
    </xdr:from>
    <xdr:to>
      <xdr:col>24</xdr:col>
      <xdr:colOff>114300</xdr:colOff>
      <xdr:row>84</xdr:row>
      <xdr:rowOff>120904</xdr:rowOff>
    </xdr:to>
    <xdr:sp macro="" textlink="">
      <xdr:nvSpPr>
        <xdr:cNvPr id="300" name="楕円 299">
          <a:extLst>
            <a:ext uri="{FF2B5EF4-FFF2-40B4-BE49-F238E27FC236}">
              <a16:creationId xmlns:a16="http://schemas.microsoft.com/office/drawing/2014/main" id="{B4A2A72E-48C3-4568-8333-1A9B5010148F}"/>
            </a:ext>
          </a:extLst>
        </xdr:cNvPr>
        <xdr:cNvSpPr/>
      </xdr:nvSpPr>
      <xdr:spPr>
        <a:xfrm>
          <a:off x="4127500" y="1389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169181</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9E0AEDE2-841A-4175-97B3-53B18776B297}"/>
            </a:ext>
          </a:extLst>
        </xdr:cNvPr>
        <xdr:cNvSpPr txBox="1"/>
      </xdr:nvSpPr>
      <xdr:spPr>
        <a:xfrm>
          <a:off x="4216400" y="138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165608</xdr:rowOff>
    </xdr:from>
    <xdr:to>
      <xdr:col>20</xdr:col>
      <xdr:colOff>38100</xdr:colOff>
      <xdr:row>84</xdr:row>
      <xdr:rowOff>95758</xdr:rowOff>
    </xdr:to>
    <xdr:sp macro="" textlink="">
      <xdr:nvSpPr>
        <xdr:cNvPr id="302" name="楕円 301">
          <a:extLst>
            <a:ext uri="{FF2B5EF4-FFF2-40B4-BE49-F238E27FC236}">
              <a16:creationId xmlns:a16="http://schemas.microsoft.com/office/drawing/2014/main" id="{F31EC2C4-D079-450E-9726-A724FEFFAB3B}"/>
            </a:ext>
          </a:extLst>
        </xdr:cNvPr>
        <xdr:cNvSpPr/>
      </xdr:nvSpPr>
      <xdr:spPr>
        <a:xfrm>
          <a:off x="3384550" y="138752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44958</xdr:rowOff>
    </xdr:from>
    <xdr:to>
      <xdr:col>24</xdr:col>
      <xdr:colOff>63500</xdr:colOff>
      <xdr:row>84</xdr:row>
      <xdr:rowOff>70104</xdr:rowOff>
    </xdr:to>
    <xdr:cxnSp macro="">
      <xdr:nvCxnSpPr>
        <xdr:cNvPr id="303" name="直線コネクタ 302">
          <a:extLst>
            <a:ext uri="{FF2B5EF4-FFF2-40B4-BE49-F238E27FC236}">
              <a16:creationId xmlns:a16="http://schemas.microsoft.com/office/drawing/2014/main" id="{30B7E343-DE70-4F8C-A659-6C312BD79510}"/>
            </a:ext>
          </a:extLst>
        </xdr:cNvPr>
        <xdr:cNvCxnSpPr/>
      </xdr:nvCxnSpPr>
      <xdr:spPr>
        <a:xfrm>
          <a:off x="3429000" y="13919708"/>
          <a:ext cx="7493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5587</xdr:rowOff>
    </xdr:from>
    <xdr:to>
      <xdr:col>15</xdr:col>
      <xdr:colOff>101600</xdr:colOff>
      <xdr:row>84</xdr:row>
      <xdr:rowOff>107187</xdr:rowOff>
    </xdr:to>
    <xdr:sp macro="" textlink="">
      <xdr:nvSpPr>
        <xdr:cNvPr id="304" name="楕円 303">
          <a:extLst>
            <a:ext uri="{FF2B5EF4-FFF2-40B4-BE49-F238E27FC236}">
              <a16:creationId xmlns:a16="http://schemas.microsoft.com/office/drawing/2014/main" id="{E8A24909-8C3E-460B-9178-3708E8BE9248}"/>
            </a:ext>
          </a:extLst>
        </xdr:cNvPr>
        <xdr:cNvSpPr/>
      </xdr:nvSpPr>
      <xdr:spPr>
        <a:xfrm>
          <a:off x="2571750" y="138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44958</xdr:rowOff>
    </xdr:from>
    <xdr:to>
      <xdr:col>19</xdr:col>
      <xdr:colOff>177800</xdr:colOff>
      <xdr:row>84</xdr:row>
      <xdr:rowOff>56387</xdr:rowOff>
    </xdr:to>
    <xdr:cxnSp macro="">
      <xdr:nvCxnSpPr>
        <xdr:cNvPr id="305" name="直線コネクタ 304">
          <a:extLst>
            <a:ext uri="{FF2B5EF4-FFF2-40B4-BE49-F238E27FC236}">
              <a16:creationId xmlns:a16="http://schemas.microsoft.com/office/drawing/2014/main" id="{1E6EB564-A6A5-4E55-BD23-1E35B0797DC6}"/>
            </a:ext>
          </a:extLst>
        </xdr:cNvPr>
        <xdr:cNvCxnSpPr/>
      </xdr:nvCxnSpPr>
      <xdr:spPr>
        <a:xfrm flipV="1">
          <a:off x="2622550" y="13919708"/>
          <a:ext cx="80645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145035</xdr:rowOff>
    </xdr:from>
    <xdr:to>
      <xdr:col>10</xdr:col>
      <xdr:colOff>165100</xdr:colOff>
      <xdr:row>84</xdr:row>
      <xdr:rowOff>75185</xdr:rowOff>
    </xdr:to>
    <xdr:sp macro="" textlink="">
      <xdr:nvSpPr>
        <xdr:cNvPr id="306" name="楕円 305">
          <a:extLst>
            <a:ext uri="{FF2B5EF4-FFF2-40B4-BE49-F238E27FC236}">
              <a16:creationId xmlns:a16="http://schemas.microsoft.com/office/drawing/2014/main" id="{41D45B3B-FABC-46CA-BB03-968DD7A09961}"/>
            </a:ext>
          </a:extLst>
        </xdr:cNvPr>
        <xdr:cNvSpPr/>
      </xdr:nvSpPr>
      <xdr:spPr>
        <a:xfrm>
          <a:off x="1778000" y="138546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24385</xdr:rowOff>
    </xdr:from>
    <xdr:to>
      <xdr:col>15</xdr:col>
      <xdr:colOff>50800</xdr:colOff>
      <xdr:row>84</xdr:row>
      <xdr:rowOff>56387</xdr:rowOff>
    </xdr:to>
    <xdr:cxnSp macro="">
      <xdr:nvCxnSpPr>
        <xdr:cNvPr id="307" name="直線コネクタ 306">
          <a:extLst>
            <a:ext uri="{FF2B5EF4-FFF2-40B4-BE49-F238E27FC236}">
              <a16:creationId xmlns:a16="http://schemas.microsoft.com/office/drawing/2014/main" id="{9ED5718B-2861-4777-808D-4926E8B7E31F}"/>
            </a:ext>
          </a:extLst>
        </xdr:cNvPr>
        <xdr:cNvCxnSpPr/>
      </xdr:nvCxnSpPr>
      <xdr:spPr>
        <a:xfrm>
          <a:off x="1828800" y="13899135"/>
          <a:ext cx="79375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108458</xdr:rowOff>
    </xdr:from>
    <xdr:to>
      <xdr:col>6</xdr:col>
      <xdr:colOff>38100</xdr:colOff>
      <xdr:row>84</xdr:row>
      <xdr:rowOff>38608</xdr:rowOff>
    </xdr:to>
    <xdr:sp macro="" textlink="">
      <xdr:nvSpPr>
        <xdr:cNvPr id="308" name="楕円 307">
          <a:extLst>
            <a:ext uri="{FF2B5EF4-FFF2-40B4-BE49-F238E27FC236}">
              <a16:creationId xmlns:a16="http://schemas.microsoft.com/office/drawing/2014/main" id="{FB427055-36E0-479C-8F54-7446FDCF981B}"/>
            </a:ext>
          </a:extLst>
        </xdr:cNvPr>
        <xdr:cNvSpPr/>
      </xdr:nvSpPr>
      <xdr:spPr>
        <a:xfrm>
          <a:off x="984250" y="138181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159258</xdr:rowOff>
    </xdr:from>
    <xdr:to>
      <xdr:col>10</xdr:col>
      <xdr:colOff>114300</xdr:colOff>
      <xdr:row>84</xdr:row>
      <xdr:rowOff>24385</xdr:rowOff>
    </xdr:to>
    <xdr:cxnSp macro="">
      <xdr:nvCxnSpPr>
        <xdr:cNvPr id="309" name="直線コネクタ 308">
          <a:extLst>
            <a:ext uri="{FF2B5EF4-FFF2-40B4-BE49-F238E27FC236}">
              <a16:creationId xmlns:a16="http://schemas.microsoft.com/office/drawing/2014/main" id="{44EA0D83-6066-4EE2-9880-90BCE9730B02}"/>
            </a:ext>
          </a:extLst>
        </xdr:cNvPr>
        <xdr:cNvCxnSpPr/>
      </xdr:nvCxnSpPr>
      <xdr:spPr>
        <a:xfrm>
          <a:off x="1028700" y="13868908"/>
          <a:ext cx="800100" cy="3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22BED9DA-7FE5-4781-A3E8-4FC55210B34D}"/>
            </a:ext>
          </a:extLst>
        </xdr:cNvPr>
        <xdr:cNvSpPr txBox="1"/>
      </xdr:nvSpPr>
      <xdr:spPr>
        <a:xfrm>
          <a:off x="3239144" y="13370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B4A18F5D-B476-4CA1-AF6E-E52664B45459}"/>
            </a:ext>
          </a:extLst>
        </xdr:cNvPr>
        <xdr:cNvSpPr txBox="1"/>
      </xdr:nvSpPr>
      <xdr:spPr>
        <a:xfrm>
          <a:off x="2439044" y="13351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2" name="n_3aveValue【公営住宅】&#10;有形固定資産減価償却率">
          <a:extLst>
            <a:ext uri="{FF2B5EF4-FFF2-40B4-BE49-F238E27FC236}">
              <a16:creationId xmlns:a16="http://schemas.microsoft.com/office/drawing/2014/main" id="{8F9BCCF9-E383-4B3A-BFE8-C5DC0BDA5570}"/>
            </a:ext>
          </a:extLst>
        </xdr:cNvPr>
        <xdr:cNvSpPr txBox="1"/>
      </xdr:nvSpPr>
      <xdr:spPr>
        <a:xfrm>
          <a:off x="1645294" y="13315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3" name="n_4aveValue【公営住宅】&#10;有形固定資産減価償却率">
          <a:extLst>
            <a:ext uri="{FF2B5EF4-FFF2-40B4-BE49-F238E27FC236}">
              <a16:creationId xmlns:a16="http://schemas.microsoft.com/office/drawing/2014/main" id="{22BD6B2C-7E7B-4ADB-85F6-C84229DAAAFC}"/>
            </a:ext>
          </a:extLst>
        </xdr:cNvPr>
        <xdr:cNvSpPr txBox="1"/>
      </xdr:nvSpPr>
      <xdr:spPr>
        <a:xfrm>
          <a:off x="851544" y="13287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86885</xdr:rowOff>
    </xdr:from>
    <xdr:ext cx="405111" cy="259045"/>
    <xdr:sp macro="" textlink="">
      <xdr:nvSpPr>
        <xdr:cNvPr id="314" name="n_1mainValue【公営住宅】&#10;有形固定資産減価償却率">
          <a:extLst>
            <a:ext uri="{FF2B5EF4-FFF2-40B4-BE49-F238E27FC236}">
              <a16:creationId xmlns:a16="http://schemas.microsoft.com/office/drawing/2014/main" id="{7BBF55F5-9B93-4341-850D-DAED26FE1F7A}"/>
            </a:ext>
          </a:extLst>
        </xdr:cNvPr>
        <xdr:cNvSpPr txBox="1"/>
      </xdr:nvSpPr>
      <xdr:spPr>
        <a:xfrm>
          <a:off x="3239144" y="13961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98314</xdr:rowOff>
    </xdr:from>
    <xdr:ext cx="405111" cy="259045"/>
    <xdr:sp macro="" textlink="">
      <xdr:nvSpPr>
        <xdr:cNvPr id="315" name="n_2mainValue【公営住宅】&#10;有形固定資産減価償却率">
          <a:extLst>
            <a:ext uri="{FF2B5EF4-FFF2-40B4-BE49-F238E27FC236}">
              <a16:creationId xmlns:a16="http://schemas.microsoft.com/office/drawing/2014/main" id="{9F9B0A8A-5050-4107-8D17-8430924F8C81}"/>
            </a:ext>
          </a:extLst>
        </xdr:cNvPr>
        <xdr:cNvSpPr txBox="1"/>
      </xdr:nvSpPr>
      <xdr:spPr>
        <a:xfrm>
          <a:off x="2439044" y="139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66312</xdr:rowOff>
    </xdr:from>
    <xdr:ext cx="405111" cy="259045"/>
    <xdr:sp macro="" textlink="">
      <xdr:nvSpPr>
        <xdr:cNvPr id="316" name="n_3mainValue【公営住宅】&#10;有形固定資産減価償却率">
          <a:extLst>
            <a:ext uri="{FF2B5EF4-FFF2-40B4-BE49-F238E27FC236}">
              <a16:creationId xmlns:a16="http://schemas.microsoft.com/office/drawing/2014/main" id="{A1055FB0-6919-4976-8CC8-BB6C2DC27BAC}"/>
            </a:ext>
          </a:extLst>
        </xdr:cNvPr>
        <xdr:cNvSpPr txBox="1"/>
      </xdr:nvSpPr>
      <xdr:spPr>
        <a:xfrm>
          <a:off x="1645294" y="13941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29735</xdr:rowOff>
    </xdr:from>
    <xdr:ext cx="405111" cy="259045"/>
    <xdr:sp macro="" textlink="">
      <xdr:nvSpPr>
        <xdr:cNvPr id="317" name="n_4mainValue【公営住宅】&#10;有形固定資産減価償却率">
          <a:extLst>
            <a:ext uri="{FF2B5EF4-FFF2-40B4-BE49-F238E27FC236}">
              <a16:creationId xmlns:a16="http://schemas.microsoft.com/office/drawing/2014/main" id="{1AA6EAE1-D2C6-4CF4-A6D7-366340EDA445}"/>
            </a:ext>
          </a:extLst>
        </xdr:cNvPr>
        <xdr:cNvSpPr txBox="1"/>
      </xdr:nvSpPr>
      <xdr:spPr>
        <a:xfrm>
          <a:off x="851544" y="13904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6EB2D016-72AD-4E19-AE4C-CC8B5E0579D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6E544C1E-B5B9-4C6B-A425-BD3DDFB1C2A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FFE2848-8FCE-4754-8B34-3DFFAC285A6D}"/>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5625CB11-84FB-44DA-8547-37E8483A5432}"/>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A8A8E69E-9A60-4C9D-B6B3-EE4BEBEA94E8}"/>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A59087E9-6ACE-45D9-9434-216B1C61ABD6}"/>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7C37C4CE-6975-4E0C-963F-3A1EB79BFAE3}"/>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A9AC6399-D59F-46F6-AF85-CD37324519DB}"/>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DA49CF8B-BE1B-480B-8CF5-688E0B1C4149}"/>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BCC09EA5-962E-43E3-BAC2-D001BC069CF5}"/>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AC953BCF-2ED1-4DD2-8ABF-49C9769F6A42}"/>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64D306AA-2848-4967-9852-3B1C18C7F28E}"/>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612F52E-BAB8-46BA-8693-46D37E9EA0D9}"/>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E27CD093-ECDE-4EC5-BF0D-8CD7A7C767C5}"/>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BD9D9C8B-73CE-4796-B7E5-81A202CF5D21}"/>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F88AAE39-9EA6-422D-BF2A-3EA0955F4651}"/>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6E4D1FF6-A0C9-4E7D-B70F-DC690D99BCDB}"/>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FD01D749-EEA2-40B0-AE59-3531645765AA}"/>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8102A22B-7CA2-462D-9B3B-894C462FED6F}"/>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247A24D1-A46B-4D9A-8AD8-2571D421BA44}"/>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287A3E69-0CF3-4865-8A3F-D12BCF80C904}"/>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9C6E8339-872D-4817-8E9D-85E332CBAD64}"/>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4BBF9AC-8368-484F-B23F-19A95DC1B694}"/>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B9DF7B43-7ED5-4BD6-9A2F-B97EFB9F9BC7}"/>
            </a:ext>
          </a:extLst>
        </xdr:cNvPr>
        <xdr:cNvCxnSpPr/>
      </xdr:nvCxnSpPr>
      <xdr:spPr>
        <a:xfrm flipV="1">
          <a:off x="9429115" y="13052489"/>
          <a:ext cx="0" cy="12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20B4CE11-8A94-406F-89F1-5C1516AA17F0}"/>
            </a:ext>
          </a:extLst>
        </xdr:cNvPr>
        <xdr:cNvSpPr txBox="1"/>
      </xdr:nvSpPr>
      <xdr:spPr>
        <a:xfrm>
          <a:off x="9467850" y="1432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6F1C7229-652A-4D77-B83F-95E0F3E2D667}"/>
            </a:ext>
          </a:extLst>
        </xdr:cNvPr>
        <xdr:cNvCxnSpPr/>
      </xdr:nvCxnSpPr>
      <xdr:spPr>
        <a:xfrm>
          <a:off x="9359900" y="143179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9BEBE846-E20C-4F0E-B0EE-306B03E5EC43}"/>
            </a:ext>
          </a:extLst>
        </xdr:cNvPr>
        <xdr:cNvSpPr txBox="1"/>
      </xdr:nvSpPr>
      <xdr:spPr>
        <a:xfrm>
          <a:off x="9467850" y="128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8E5F13B1-73E1-41C2-B6EF-93123DB482EA}"/>
            </a:ext>
          </a:extLst>
        </xdr:cNvPr>
        <xdr:cNvCxnSpPr/>
      </xdr:nvCxnSpPr>
      <xdr:spPr>
        <a:xfrm>
          <a:off x="9359900" y="130524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7B17A1E5-F3F0-4789-A332-17AEEC169311}"/>
            </a:ext>
          </a:extLst>
        </xdr:cNvPr>
        <xdr:cNvSpPr txBox="1"/>
      </xdr:nvSpPr>
      <xdr:spPr>
        <a:xfrm>
          <a:off x="9467850" y="14008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F103E07A-5F3E-4A46-A257-2FD88BDFF9C1}"/>
            </a:ext>
          </a:extLst>
        </xdr:cNvPr>
        <xdr:cNvSpPr/>
      </xdr:nvSpPr>
      <xdr:spPr>
        <a:xfrm>
          <a:off x="9398000" y="141507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43DBA489-1DBF-49C1-89CB-42D5F5A59FE8}"/>
            </a:ext>
          </a:extLst>
        </xdr:cNvPr>
        <xdr:cNvSpPr/>
      </xdr:nvSpPr>
      <xdr:spPr>
        <a:xfrm>
          <a:off x="8636000" y="14175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6B7D9BA6-40D3-48AA-A4D9-FE341DC5A339}"/>
            </a:ext>
          </a:extLst>
        </xdr:cNvPr>
        <xdr:cNvSpPr/>
      </xdr:nvSpPr>
      <xdr:spPr>
        <a:xfrm>
          <a:off x="7842250" y="141747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F1A657AE-204F-47B6-8DF9-2FBE3CFE0AA3}"/>
            </a:ext>
          </a:extLst>
        </xdr:cNvPr>
        <xdr:cNvSpPr/>
      </xdr:nvSpPr>
      <xdr:spPr>
        <a:xfrm>
          <a:off x="7029450" y="141765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34D9C853-2E27-4E3E-A4D0-0EADA89F6EBE}"/>
            </a:ext>
          </a:extLst>
        </xdr:cNvPr>
        <xdr:cNvSpPr/>
      </xdr:nvSpPr>
      <xdr:spPr>
        <a:xfrm>
          <a:off x="6235700" y="141734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52D36C34-7E25-46F2-9D1D-FC12332FB4D8}"/>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3AE4B01-0197-48F6-AAF4-B1F5DE0C7233}"/>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67A18A9-7E4C-4FD7-A5C4-809D9D81D977}"/>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2137CC3-8A27-4767-B7EB-25C9A2D69089}"/>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15FBB4A-0F94-4E6D-AE7E-8ED12F64B265}"/>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118554</xdr:rowOff>
    </xdr:from>
    <xdr:to>
      <xdr:col>55</xdr:col>
      <xdr:colOff>50800</xdr:colOff>
      <xdr:row>86</xdr:row>
      <xdr:rowOff>48704</xdr:rowOff>
    </xdr:to>
    <xdr:sp macro="" textlink="">
      <xdr:nvSpPr>
        <xdr:cNvPr id="357" name="楕円 356">
          <a:extLst>
            <a:ext uri="{FF2B5EF4-FFF2-40B4-BE49-F238E27FC236}">
              <a16:creationId xmlns:a16="http://schemas.microsoft.com/office/drawing/2014/main" id="{B452878A-DC59-49CF-8CD6-D58B4D809D46}"/>
            </a:ext>
          </a:extLst>
        </xdr:cNvPr>
        <xdr:cNvSpPr/>
      </xdr:nvSpPr>
      <xdr:spPr>
        <a:xfrm>
          <a:off x="9398000" y="141584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89361</xdr:rowOff>
    </xdr:from>
    <xdr:ext cx="469744" cy="259045"/>
    <xdr:sp macro="" textlink="">
      <xdr:nvSpPr>
        <xdr:cNvPr id="358" name="【公営住宅】&#10;一人当たり面積該当値テキスト">
          <a:extLst>
            <a:ext uri="{FF2B5EF4-FFF2-40B4-BE49-F238E27FC236}">
              <a16:creationId xmlns:a16="http://schemas.microsoft.com/office/drawing/2014/main" id="{C13795D8-6822-475D-A4BD-7359A848B2D6}"/>
            </a:ext>
          </a:extLst>
        </xdr:cNvPr>
        <xdr:cNvSpPr txBox="1"/>
      </xdr:nvSpPr>
      <xdr:spPr>
        <a:xfrm>
          <a:off x="9467850" y="1412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119507</xdr:rowOff>
    </xdr:from>
    <xdr:to>
      <xdr:col>50</xdr:col>
      <xdr:colOff>165100</xdr:colOff>
      <xdr:row>86</xdr:row>
      <xdr:rowOff>49657</xdr:rowOff>
    </xdr:to>
    <xdr:sp macro="" textlink="">
      <xdr:nvSpPr>
        <xdr:cNvPr id="359" name="楕円 358">
          <a:extLst>
            <a:ext uri="{FF2B5EF4-FFF2-40B4-BE49-F238E27FC236}">
              <a16:creationId xmlns:a16="http://schemas.microsoft.com/office/drawing/2014/main" id="{2DB7AC4A-FF0D-4B88-AB37-F6CC4D9BCC65}"/>
            </a:ext>
          </a:extLst>
        </xdr:cNvPr>
        <xdr:cNvSpPr/>
      </xdr:nvSpPr>
      <xdr:spPr>
        <a:xfrm>
          <a:off x="8636000" y="141593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169354</xdr:rowOff>
    </xdr:from>
    <xdr:to>
      <xdr:col>55</xdr:col>
      <xdr:colOff>0</xdr:colOff>
      <xdr:row>85</xdr:row>
      <xdr:rowOff>170307</xdr:rowOff>
    </xdr:to>
    <xdr:cxnSp macro="">
      <xdr:nvCxnSpPr>
        <xdr:cNvPr id="360" name="直線コネクタ 359">
          <a:extLst>
            <a:ext uri="{FF2B5EF4-FFF2-40B4-BE49-F238E27FC236}">
              <a16:creationId xmlns:a16="http://schemas.microsoft.com/office/drawing/2014/main" id="{EF75CFA7-D755-40C4-BA4C-C5950CFD754D}"/>
            </a:ext>
          </a:extLst>
        </xdr:cNvPr>
        <xdr:cNvCxnSpPr/>
      </xdr:nvCxnSpPr>
      <xdr:spPr>
        <a:xfrm flipV="1">
          <a:off x="8686800" y="14202854"/>
          <a:ext cx="74295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120841</xdr:rowOff>
    </xdr:from>
    <xdr:to>
      <xdr:col>46</xdr:col>
      <xdr:colOff>38100</xdr:colOff>
      <xdr:row>86</xdr:row>
      <xdr:rowOff>50991</xdr:rowOff>
    </xdr:to>
    <xdr:sp macro="" textlink="">
      <xdr:nvSpPr>
        <xdr:cNvPr id="361" name="楕円 360">
          <a:extLst>
            <a:ext uri="{FF2B5EF4-FFF2-40B4-BE49-F238E27FC236}">
              <a16:creationId xmlns:a16="http://schemas.microsoft.com/office/drawing/2014/main" id="{939855B2-329F-420C-9373-6BD2254A0C1B}"/>
            </a:ext>
          </a:extLst>
        </xdr:cNvPr>
        <xdr:cNvSpPr/>
      </xdr:nvSpPr>
      <xdr:spPr>
        <a:xfrm>
          <a:off x="7842250" y="1416069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170307</xdr:rowOff>
    </xdr:from>
    <xdr:to>
      <xdr:col>50</xdr:col>
      <xdr:colOff>114300</xdr:colOff>
      <xdr:row>86</xdr:row>
      <xdr:rowOff>191</xdr:rowOff>
    </xdr:to>
    <xdr:cxnSp macro="">
      <xdr:nvCxnSpPr>
        <xdr:cNvPr id="362" name="直線コネクタ 361">
          <a:extLst>
            <a:ext uri="{FF2B5EF4-FFF2-40B4-BE49-F238E27FC236}">
              <a16:creationId xmlns:a16="http://schemas.microsoft.com/office/drawing/2014/main" id="{4E29D23F-0C65-4138-94A1-424DF6E78757}"/>
            </a:ext>
          </a:extLst>
        </xdr:cNvPr>
        <xdr:cNvCxnSpPr/>
      </xdr:nvCxnSpPr>
      <xdr:spPr>
        <a:xfrm flipV="1">
          <a:off x="7886700" y="14203807"/>
          <a:ext cx="8001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120841</xdr:rowOff>
    </xdr:from>
    <xdr:to>
      <xdr:col>41</xdr:col>
      <xdr:colOff>101600</xdr:colOff>
      <xdr:row>86</xdr:row>
      <xdr:rowOff>50991</xdr:rowOff>
    </xdr:to>
    <xdr:sp macro="" textlink="">
      <xdr:nvSpPr>
        <xdr:cNvPr id="363" name="楕円 362">
          <a:extLst>
            <a:ext uri="{FF2B5EF4-FFF2-40B4-BE49-F238E27FC236}">
              <a16:creationId xmlns:a16="http://schemas.microsoft.com/office/drawing/2014/main" id="{32E38A62-5E1D-4BF9-8672-5473154A27F7}"/>
            </a:ext>
          </a:extLst>
        </xdr:cNvPr>
        <xdr:cNvSpPr/>
      </xdr:nvSpPr>
      <xdr:spPr>
        <a:xfrm>
          <a:off x="7029450" y="141606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191</xdr:rowOff>
    </xdr:from>
    <xdr:to>
      <xdr:col>45</xdr:col>
      <xdr:colOff>177800</xdr:colOff>
      <xdr:row>86</xdr:row>
      <xdr:rowOff>191</xdr:rowOff>
    </xdr:to>
    <xdr:cxnSp macro="">
      <xdr:nvCxnSpPr>
        <xdr:cNvPr id="364" name="直線コネクタ 363">
          <a:extLst>
            <a:ext uri="{FF2B5EF4-FFF2-40B4-BE49-F238E27FC236}">
              <a16:creationId xmlns:a16="http://schemas.microsoft.com/office/drawing/2014/main" id="{E397E980-FE05-42AF-9E82-0B39964909A8}"/>
            </a:ext>
          </a:extLst>
        </xdr:cNvPr>
        <xdr:cNvCxnSpPr/>
      </xdr:nvCxnSpPr>
      <xdr:spPr>
        <a:xfrm>
          <a:off x="7080250" y="1420514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119887</xdr:rowOff>
    </xdr:from>
    <xdr:to>
      <xdr:col>36</xdr:col>
      <xdr:colOff>165100</xdr:colOff>
      <xdr:row>86</xdr:row>
      <xdr:rowOff>50037</xdr:rowOff>
    </xdr:to>
    <xdr:sp macro="" textlink="">
      <xdr:nvSpPr>
        <xdr:cNvPr id="365" name="楕円 364">
          <a:extLst>
            <a:ext uri="{FF2B5EF4-FFF2-40B4-BE49-F238E27FC236}">
              <a16:creationId xmlns:a16="http://schemas.microsoft.com/office/drawing/2014/main" id="{94555F5F-53A2-4CFC-A100-C5566A44B5A2}"/>
            </a:ext>
          </a:extLst>
        </xdr:cNvPr>
        <xdr:cNvSpPr/>
      </xdr:nvSpPr>
      <xdr:spPr>
        <a:xfrm>
          <a:off x="6235700" y="141597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170687</xdr:rowOff>
    </xdr:from>
    <xdr:to>
      <xdr:col>41</xdr:col>
      <xdr:colOff>50800</xdr:colOff>
      <xdr:row>86</xdr:row>
      <xdr:rowOff>191</xdr:rowOff>
    </xdr:to>
    <xdr:cxnSp macro="">
      <xdr:nvCxnSpPr>
        <xdr:cNvPr id="366" name="直線コネクタ 365">
          <a:extLst>
            <a:ext uri="{FF2B5EF4-FFF2-40B4-BE49-F238E27FC236}">
              <a16:creationId xmlns:a16="http://schemas.microsoft.com/office/drawing/2014/main" id="{054BCE13-A363-4E95-A5CF-0509AFE2AB8B}"/>
            </a:ext>
          </a:extLst>
        </xdr:cNvPr>
        <xdr:cNvCxnSpPr/>
      </xdr:nvCxnSpPr>
      <xdr:spPr>
        <a:xfrm>
          <a:off x="6286500" y="14204187"/>
          <a:ext cx="79375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56787</xdr:rowOff>
    </xdr:from>
    <xdr:ext cx="469744" cy="259045"/>
    <xdr:sp macro="" textlink="">
      <xdr:nvSpPr>
        <xdr:cNvPr id="367" name="n_1aveValue【公営住宅】&#10;一人当たり面積">
          <a:extLst>
            <a:ext uri="{FF2B5EF4-FFF2-40B4-BE49-F238E27FC236}">
              <a16:creationId xmlns:a16="http://schemas.microsoft.com/office/drawing/2014/main" id="{421B6C07-A805-4830-9B0C-781187A76EE6}"/>
            </a:ext>
          </a:extLst>
        </xdr:cNvPr>
        <xdr:cNvSpPr txBox="1"/>
      </xdr:nvSpPr>
      <xdr:spPr>
        <a:xfrm>
          <a:off x="8458277" y="1426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68" name="n_2aveValue【公営住宅】&#10;一人当たり面積">
          <a:extLst>
            <a:ext uri="{FF2B5EF4-FFF2-40B4-BE49-F238E27FC236}">
              <a16:creationId xmlns:a16="http://schemas.microsoft.com/office/drawing/2014/main" id="{322A9AAA-F72D-4BB5-8822-B33A5E06EF19}"/>
            </a:ext>
          </a:extLst>
        </xdr:cNvPr>
        <xdr:cNvSpPr txBox="1"/>
      </xdr:nvSpPr>
      <xdr:spPr>
        <a:xfrm>
          <a:off x="7677227" y="1426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57929</xdr:rowOff>
    </xdr:from>
    <xdr:ext cx="469744" cy="259045"/>
    <xdr:sp macro="" textlink="">
      <xdr:nvSpPr>
        <xdr:cNvPr id="369" name="n_3aveValue【公営住宅】&#10;一人当たり面積">
          <a:extLst>
            <a:ext uri="{FF2B5EF4-FFF2-40B4-BE49-F238E27FC236}">
              <a16:creationId xmlns:a16="http://schemas.microsoft.com/office/drawing/2014/main" id="{9DC59D4D-EA2A-41DB-AB57-0591EA4C757A}"/>
            </a:ext>
          </a:extLst>
        </xdr:cNvPr>
        <xdr:cNvSpPr txBox="1"/>
      </xdr:nvSpPr>
      <xdr:spPr>
        <a:xfrm>
          <a:off x="6864427" y="14262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54881</xdr:rowOff>
    </xdr:from>
    <xdr:ext cx="469744" cy="259045"/>
    <xdr:sp macro="" textlink="">
      <xdr:nvSpPr>
        <xdr:cNvPr id="370" name="n_4aveValue【公営住宅】&#10;一人当たり面積">
          <a:extLst>
            <a:ext uri="{FF2B5EF4-FFF2-40B4-BE49-F238E27FC236}">
              <a16:creationId xmlns:a16="http://schemas.microsoft.com/office/drawing/2014/main" id="{5292D122-5CF0-4BEC-8DE0-5B1F1C3AEE8F}"/>
            </a:ext>
          </a:extLst>
        </xdr:cNvPr>
        <xdr:cNvSpPr txBox="1"/>
      </xdr:nvSpPr>
      <xdr:spPr>
        <a:xfrm>
          <a:off x="6070677" y="1425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66184</xdr:rowOff>
    </xdr:from>
    <xdr:ext cx="469744" cy="259045"/>
    <xdr:sp macro="" textlink="">
      <xdr:nvSpPr>
        <xdr:cNvPr id="371" name="n_1mainValue【公営住宅】&#10;一人当たり面積">
          <a:extLst>
            <a:ext uri="{FF2B5EF4-FFF2-40B4-BE49-F238E27FC236}">
              <a16:creationId xmlns:a16="http://schemas.microsoft.com/office/drawing/2014/main" id="{27DDAB6C-A641-473A-B773-7BC8D04E5F1B}"/>
            </a:ext>
          </a:extLst>
        </xdr:cNvPr>
        <xdr:cNvSpPr txBox="1"/>
      </xdr:nvSpPr>
      <xdr:spPr>
        <a:xfrm>
          <a:off x="8458277" y="1394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67518</xdr:rowOff>
    </xdr:from>
    <xdr:ext cx="469744" cy="259045"/>
    <xdr:sp macro="" textlink="">
      <xdr:nvSpPr>
        <xdr:cNvPr id="372" name="n_2mainValue【公営住宅】&#10;一人当たり面積">
          <a:extLst>
            <a:ext uri="{FF2B5EF4-FFF2-40B4-BE49-F238E27FC236}">
              <a16:creationId xmlns:a16="http://schemas.microsoft.com/office/drawing/2014/main" id="{11292092-9D4A-4ADA-96E4-0F1CE770CCCE}"/>
            </a:ext>
          </a:extLst>
        </xdr:cNvPr>
        <xdr:cNvSpPr txBox="1"/>
      </xdr:nvSpPr>
      <xdr:spPr>
        <a:xfrm>
          <a:off x="7677227" y="1394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67518</xdr:rowOff>
    </xdr:from>
    <xdr:ext cx="469744" cy="259045"/>
    <xdr:sp macro="" textlink="">
      <xdr:nvSpPr>
        <xdr:cNvPr id="373" name="n_3mainValue【公営住宅】&#10;一人当たり面積">
          <a:extLst>
            <a:ext uri="{FF2B5EF4-FFF2-40B4-BE49-F238E27FC236}">
              <a16:creationId xmlns:a16="http://schemas.microsoft.com/office/drawing/2014/main" id="{4861422E-A165-4849-A6DE-19ACD1ACD596}"/>
            </a:ext>
          </a:extLst>
        </xdr:cNvPr>
        <xdr:cNvSpPr txBox="1"/>
      </xdr:nvSpPr>
      <xdr:spPr>
        <a:xfrm>
          <a:off x="6864427" y="1394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66564</xdr:rowOff>
    </xdr:from>
    <xdr:ext cx="469744" cy="259045"/>
    <xdr:sp macro="" textlink="">
      <xdr:nvSpPr>
        <xdr:cNvPr id="374" name="n_4mainValue【公営住宅】&#10;一人当たり面積">
          <a:extLst>
            <a:ext uri="{FF2B5EF4-FFF2-40B4-BE49-F238E27FC236}">
              <a16:creationId xmlns:a16="http://schemas.microsoft.com/office/drawing/2014/main" id="{D9393DBD-793B-4D7C-B095-312A1276E221}"/>
            </a:ext>
          </a:extLst>
        </xdr:cNvPr>
        <xdr:cNvSpPr txBox="1"/>
      </xdr:nvSpPr>
      <xdr:spPr>
        <a:xfrm>
          <a:off x="6070677" y="1394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33F6DFA3-3F34-463D-BB68-8900A4EE3085}"/>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B32AECAB-4D96-4870-AE8F-A550CB7DC1CD}"/>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7B6F081F-C85C-4E5B-81DE-AC414956658C}"/>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9AB5CEA0-E247-4BB5-A8B1-BF78A65A3E0E}"/>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CB450EA8-3550-45DB-BF58-AA239FC90124}"/>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B1FD2A5B-5C36-44A2-9C33-4C12E37B204A}"/>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1CF758A8-B4C6-488C-9CC3-504CFABB62AE}"/>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394F7DD4-D1CF-4CF2-BDAF-11942D57BD38}"/>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14FA6845-A2B3-4195-92F1-677919548A0A}"/>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E9830A9B-0B0A-448D-B435-01F68C1F7232}"/>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4F2AEA57-EE1D-4729-92C1-CAA9088168EB}"/>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68565BA0-2144-4D37-8820-5BD3A51BA22F}"/>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72F1F2B9-2664-427A-B6BC-396B91AEBF53}"/>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E0BF0EE4-9829-4932-9FC7-5EBD1BD7CD14}"/>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77712BC2-D43A-4180-A68E-F630FB001DE8}"/>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7B7B2567-2FF7-4245-B80C-C902922BB8A6}"/>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63BA307A-60F3-4862-9609-F942A2AF9EAB}"/>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E268ED83-E5D3-4C01-8814-A0A1044DFD9C}"/>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C3BB7267-01C5-4CE4-9175-542E7E686CC6}"/>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6B28388E-1DF8-4B79-B191-3C1F977F879C}"/>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2ECF1284-F260-4836-BB84-D7888EE2C69B}"/>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54FBF32F-30A7-4389-9D3D-B67260177E3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C285AFFC-3DF0-4918-BD1A-C5CB64E0977A}"/>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BEB1F673-0B1B-4002-A9C9-BD42DB6A6FCB}"/>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CAAD50BF-2855-4ABA-B46A-81B61CC66D84}"/>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A8A47A3E-4F22-4A4A-B32B-4E5C80472AA7}"/>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C2C08F8D-E098-41B3-A51C-A96608D18FED}"/>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06060D1D-4063-47E0-82E2-06681D86EF53}"/>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72783F41-6A61-44C4-871B-0108E728BB0A}"/>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553C0362-C5B7-4694-83A5-7437EE74C8E8}"/>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A921F671-E88D-4419-AC30-F25FE028CF62}"/>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9454D937-FD82-4C17-9064-ECB0D93167DA}"/>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017373B9-CB1F-4187-BAC8-750E202A327F}"/>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FDD93892-7F53-4E0C-8806-F8E02DBD6663}"/>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E03D698B-A8AF-41C7-AA38-9B43EB8186D3}"/>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1E46F89C-956B-4ECD-B949-A7E7C2BCAD35}"/>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A9530A17-0ADA-472F-9E99-16E435C7657B}"/>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4DD2C644-A58C-4F5F-9AB9-A016FB36EEDC}"/>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5D675B56-9A79-4489-8BA2-3ACA63828E61}"/>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B3FAF645-5238-478C-8C12-D5C14F3B783A}"/>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9B375DAA-4A72-4993-B2FF-D7D2CC6CC9BB}"/>
            </a:ext>
          </a:extLst>
        </xdr:cNvPr>
        <xdr:cNvCxnSpPr/>
      </xdr:nvCxnSpPr>
      <xdr:spPr>
        <a:xfrm flipV="1">
          <a:off x="14699614" y="5644515"/>
          <a:ext cx="0" cy="126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5A50F5EE-BC9E-46D1-8FEE-395D1F622C39}"/>
            </a:ext>
          </a:extLst>
        </xdr:cNvPr>
        <xdr:cNvSpPr txBox="1"/>
      </xdr:nvSpPr>
      <xdr:spPr>
        <a:xfrm>
          <a:off x="14738350" y="691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1EE3272D-F7BB-4D2F-9667-8FB2BF0603BC}"/>
            </a:ext>
          </a:extLst>
        </xdr:cNvPr>
        <xdr:cNvCxnSpPr/>
      </xdr:nvCxnSpPr>
      <xdr:spPr>
        <a:xfrm>
          <a:off x="14611350" y="6910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17D522AC-52EC-488A-B24E-5B15B48CC274}"/>
            </a:ext>
          </a:extLst>
        </xdr:cNvPr>
        <xdr:cNvSpPr txBox="1"/>
      </xdr:nvSpPr>
      <xdr:spPr>
        <a:xfrm>
          <a:off x="14738350" y="543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F9AFDE35-ED1A-497E-9949-207853BB9988}"/>
            </a:ext>
          </a:extLst>
        </xdr:cNvPr>
        <xdr:cNvCxnSpPr/>
      </xdr:nvCxnSpPr>
      <xdr:spPr>
        <a:xfrm>
          <a:off x="14611350" y="56445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1560837E-71B1-41F1-AF9A-05DE811578D5}"/>
            </a:ext>
          </a:extLst>
        </xdr:cNvPr>
        <xdr:cNvSpPr txBox="1"/>
      </xdr:nvSpPr>
      <xdr:spPr>
        <a:xfrm>
          <a:off x="14738350" y="6216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B4543726-4F6E-402D-AF09-F979BDB1550C}"/>
            </a:ext>
          </a:extLst>
        </xdr:cNvPr>
        <xdr:cNvSpPr/>
      </xdr:nvSpPr>
      <xdr:spPr>
        <a:xfrm>
          <a:off x="14649450" y="62376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6B297A8F-DE76-4E3F-A350-055B2EC61E50}"/>
            </a:ext>
          </a:extLst>
        </xdr:cNvPr>
        <xdr:cNvSpPr/>
      </xdr:nvSpPr>
      <xdr:spPr>
        <a:xfrm>
          <a:off x="13887450" y="6247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9184A08D-F9FA-4252-AE20-180050FA3EC5}"/>
            </a:ext>
          </a:extLst>
        </xdr:cNvPr>
        <xdr:cNvSpPr/>
      </xdr:nvSpPr>
      <xdr:spPr>
        <a:xfrm>
          <a:off x="13093700" y="62490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C10C0BA9-56D2-4BFC-8228-95ACC4D13E28}"/>
            </a:ext>
          </a:extLst>
        </xdr:cNvPr>
        <xdr:cNvSpPr/>
      </xdr:nvSpPr>
      <xdr:spPr>
        <a:xfrm>
          <a:off x="12299950" y="62661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BBD6AA2F-D657-4A9F-8586-5AFFC3B63950}"/>
            </a:ext>
          </a:extLst>
        </xdr:cNvPr>
        <xdr:cNvSpPr/>
      </xdr:nvSpPr>
      <xdr:spPr>
        <a:xfrm>
          <a:off x="11487150" y="6203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E347ECE1-896C-49F4-86FC-D3FEDB803F8D}"/>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19F0D6E5-58B9-4D85-827E-DDBCC844D2D6}"/>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AD7F9B09-7243-4C96-BEFA-137DFAB9512D}"/>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ADFB2BB-A9B5-4A13-823D-9C0BE860C9A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E887AED-5A91-4300-8D84-AD5EE0D3FD0F}"/>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31" name="楕円 430">
          <a:extLst>
            <a:ext uri="{FF2B5EF4-FFF2-40B4-BE49-F238E27FC236}">
              <a16:creationId xmlns:a16="http://schemas.microsoft.com/office/drawing/2014/main" id="{161A46B0-016C-4F77-BAC3-C341E9ED3B09}"/>
            </a:ext>
          </a:extLst>
        </xdr:cNvPr>
        <xdr:cNvSpPr/>
      </xdr:nvSpPr>
      <xdr:spPr>
        <a:xfrm>
          <a:off x="14649450" y="60934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166387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3825B590-F563-40A6-BD23-6CB58068AD9C}"/>
            </a:ext>
          </a:extLst>
        </xdr:cNvPr>
        <xdr:cNvSpPr txBox="1"/>
      </xdr:nvSpPr>
      <xdr:spPr>
        <a:xfrm>
          <a:off x="14738350"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164465</xdr:rowOff>
    </xdr:from>
    <xdr:to>
      <xdr:col>81</xdr:col>
      <xdr:colOff>101600</xdr:colOff>
      <xdr:row>40</xdr:row>
      <xdr:rowOff>94615</xdr:rowOff>
    </xdr:to>
    <xdr:sp macro="" textlink="">
      <xdr:nvSpPr>
        <xdr:cNvPr id="433" name="楕円 432">
          <a:extLst>
            <a:ext uri="{FF2B5EF4-FFF2-40B4-BE49-F238E27FC236}">
              <a16:creationId xmlns:a16="http://schemas.microsoft.com/office/drawing/2014/main" id="{F5A8E15A-A3F1-4A8D-BA7D-48B95F4FD72C}"/>
            </a:ext>
          </a:extLst>
        </xdr:cNvPr>
        <xdr:cNvSpPr/>
      </xdr:nvSpPr>
      <xdr:spPr>
        <a:xfrm>
          <a:off x="13887450" y="66097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22860</xdr:rowOff>
    </xdr:from>
    <xdr:to>
      <xdr:col>85</xdr:col>
      <xdr:colOff>127000</xdr:colOff>
      <xdr:row>40</xdr:row>
      <xdr:rowOff>43815</xdr:rowOff>
    </xdr:to>
    <xdr:cxnSp macro="">
      <xdr:nvCxnSpPr>
        <xdr:cNvPr id="434" name="直線コネクタ 433">
          <a:extLst>
            <a:ext uri="{FF2B5EF4-FFF2-40B4-BE49-F238E27FC236}">
              <a16:creationId xmlns:a16="http://schemas.microsoft.com/office/drawing/2014/main" id="{B3B0CE19-684E-46C8-98ED-41BDF3F339B3}"/>
            </a:ext>
          </a:extLst>
        </xdr:cNvPr>
        <xdr:cNvCxnSpPr/>
      </xdr:nvCxnSpPr>
      <xdr:spPr>
        <a:xfrm flipV="1">
          <a:off x="13938250" y="6137910"/>
          <a:ext cx="762000" cy="51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160655</xdr:rowOff>
    </xdr:from>
    <xdr:to>
      <xdr:col>76</xdr:col>
      <xdr:colOff>165100</xdr:colOff>
      <xdr:row>40</xdr:row>
      <xdr:rowOff>90805</xdr:rowOff>
    </xdr:to>
    <xdr:sp macro="" textlink="">
      <xdr:nvSpPr>
        <xdr:cNvPr id="435" name="楕円 434">
          <a:extLst>
            <a:ext uri="{FF2B5EF4-FFF2-40B4-BE49-F238E27FC236}">
              <a16:creationId xmlns:a16="http://schemas.microsoft.com/office/drawing/2014/main" id="{C6AE0684-882A-4955-AF5D-4AF2E8A6DC1A}"/>
            </a:ext>
          </a:extLst>
        </xdr:cNvPr>
        <xdr:cNvSpPr/>
      </xdr:nvSpPr>
      <xdr:spPr>
        <a:xfrm>
          <a:off x="13093700" y="66059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40005</xdr:rowOff>
    </xdr:from>
    <xdr:to>
      <xdr:col>81</xdr:col>
      <xdr:colOff>50800</xdr:colOff>
      <xdr:row>40</xdr:row>
      <xdr:rowOff>43815</xdr:rowOff>
    </xdr:to>
    <xdr:cxnSp macro="">
      <xdr:nvCxnSpPr>
        <xdr:cNvPr id="436" name="直線コネクタ 435">
          <a:extLst>
            <a:ext uri="{FF2B5EF4-FFF2-40B4-BE49-F238E27FC236}">
              <a16:creationId xmlns:a16="http://schemas.microsoft.com/office/drawing/2014/main" id="{B41B814B-B2C2-4364-921B-1AE1580C03CA}"/>
            </a:ext>
          </a:extLst>
        </xdr:cNvPr>
        <xdr:cNvCxnSpPr/>
      </xdr:nvCxnSpPr>
      <xdr:spPr>
        <a:xfrm>
          <a:off x="13144500" y="6650355"/>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133985</xdr:rowOff>
    </xdr:from>
    <xdr:to>
      <xdr:col>72</xdr:col>
      <xdr:colOff>38100</xdr:colOff>
      <xdr:row>40</xdr:row>
      <xdr:rowOff>64135</xdr:rowOff>
    </xdr:to>
    <xdr:sp macro="" textlink="">
      <xdr:nvSpPr>
        <xdr:cNvPr id="437" name="楕円 436">
          <a:extLst>
            <a:ext uri="{FF2B5EF4-FFF2-40B4-BE49-F238E27FC236}">
              <a16:creationId xmlns:a16="http://schemas.microsoft.com/office/drawing/2014/main" id="{62D7824C-B60F-40FF-A8E9-BA3398625D4D}"/>
            </a:ext>
          </a:extLst>
        </xdr:cNvPr>
        <xdr:cNvSpPr/>
      </xdr:nvSpPr>
      <xdr:spPr>
        <a:xfrm>
          <a:off x="12299950" y="65792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13335</xdr:rowOff>
    </xdr:from>
    <xdr:to>
      <xdr:col>76</xdr:col>
      <xdr:colOff>114300</xdr:colOff>
      <xdr:row>40</xdr:row>
      <xdr:rowOff>40005</xdr:rowOff>
    </xdr:to>
    <xdr:cxnSp macro="">
      <xdr:nvCxnSpPr>
        <xdr:cNvPr id="438" name="直線コネクタ 437">
          <a:extLst>
            <a:ext uri="{FF2B5EF4-FFF2-40B4-BE49-F238E27FC236}">
              <a16:creationId xmlns:a16="http://schemas.microsoft.com/office/drawing/2014/main" id="{BC5E6986-0ADF-40B8-B1FB-5AA75D911EEE}"/>
            </a:ext>
          </a:extLst>
        </xdr:cNvPr>
        <xdr:cNvCxnSpPr/>
      </xdr:nvCxnSpPr>
      <xdr:spPr>
        <a:xfrm>
          <a:off x="12344400" y="6623685"/>
          <a:ext cx="8001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101600</xdr:rowOff>
    </xdr:from>
    <xdr:to>
      <xdr:col>67</xdr:col>
      <xdr:colOff>101600</xdr:colOff>
      <xdr:row>40</xdr:row>
      <xdr:rowOff>31750</xdr:rowOff>
    </xdr:to>
    <xdr:sp macro="" textlink="">
      <xdr:nvSpPr>
        <xdr:cNvPr id="439" name="楕円 438">
          <a:extLst>
            <a:ext uri="{FF2B5EF4-FFF2-40B4-BE49-F238E27FC236}">
              <a16:creationId xmlns:a16="http://schemas.microsoft.com/office/drawing/2014/main" id="{9AC0206E-2A96-496E-883E-FFF54622F547}"/>
            </a:ext>
          </a:extLst>
        </xdr:cNvPr>
        <xdr:cNvSpPr/>
      </xdr:nvSpPr>
      <xdr:spPr>
        <a:xfrm>
          <a:off x="11487150" y="6546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152400</xdr:rowOff>
    </xdr:from>
    <xdr:to>
      <xdr:col>71</xdr:col>
      <xdr:colOff>177800</xdr:colOff>
      <xdr:row>40</xdr:row>
      <xdr:rowOff>13335</xdr:rowOff>
    </xdr:to>
    <xdr:cxnSp macro="">
      <xdr:nvCxnSpPr>
        <xdr:cNvPr id="440" name="直線コネクタ 439">
          <a:extLst>
            <a:ext uri="{FF2B5EF4-FFF2-40B4-BE49-F238E27FC236}">
              <a16:creationId xmlns:a16="http://schemas.microsoft.com/office/drawing/2014/main" id="{A8CDD8F0-648D-4FF1-B95B-0C49DA786D08}"/>
            </a:ext>
          </a:extLst>
        </xdr:cNvPr>
        <xdr:cNvCxnSpPr/>
      </xdr:nvCxnSpPr>
      <xdr:spPr>
        <a:xfrm>
          <a:off x="11537950" y="6597650"/>
          <a:ext cx="80645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5F7010A6-BA57-41D9-B37A-5E738B00EB61}"/>
            </a:ext>
          </a:extLst>
        </xdr:cNvPr>
        <xdr:cNvSpPr txBox="1"/>
      </xdr:nvSpPr>
      <xdr:spPr>
        <a:xfrm>
          <a:off x="13742044" y="6028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C3FDC683-38B0-45A4-8C5C-B7136A18D1D3}"/>
            </a:ext>
          </a:extLst>
        </xdr:cNvPr>
        <xdr:cNvSpPr txBox="1"/>
      </xdr:nvSpPr>
      <xdr:spPr>
        <a:xfrm>
          <a:off x="12960994" y="6030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2E662DAB-0B9B-492D-9433-DA273D2554CA}"/>
            </a:ext>
          </a:extLst>
        </xdr:cNvPr>
        <xdr:cNvSpPr txBox="1"/>
      </xdr:nvSpPr>
      <xdr:spPr>
        <a:xfrm>
          <a:off x="12167244" y="604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3147C448-C363-4909-BE97-AE0D71F93B0F}"/>
            </a:ext>
          </a:extLst>
        </xdr:cNvPr>
        <xdr:cNvSpPr txBox="1"/>
      </xdr:nvSpPr>
      <xdr:spPr>
        <a:xfrm>
          <a:off x="11354444" y="5984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85742</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6ECA880F-0F61-4541-9132-751933722FFE}"/>
            </a:ext>
          </a:extLst>
        </xdr:cNvPr>
        <xdr:cNvSpPr txBox="1"/>
      </xdr:nvSpPr>
      <xdr:spPr>
        <a:xfrm>
          <a:off x="13742044"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81932</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5D5B7F45-55B9-4C5D-ABD0-1BF2507250F5}"/>
            </a:ext>
          </a:extLst>
        </xdr:cNvPr>
        <xdr:cNvSpPr txBox="1"/>
      </xdr:nvSpPr>
      <xdr:spPr>
        <a:xfrm>
          <a:off x="1296099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55262</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F39511EF-813D-4CE8-B5AC-D6B345525F60}"/>
            </a:ext>
          </a:extLst>
        </xdr:cNvPr>
        <xdr:cNvSpPr txBox="1"/>
      </xdr:nvSpPr>
      <xdr:spPr>
        <a:xfrm>
          <a:off x="121672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22877</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6BD1D043-A609-4C2D-A590-7159BC5E70AA}"/>
            </a:ext>
          </a:extLst>
        </xdr:cNvPr>
        <xdr:cNvSpPr txBox="1"/>
      </xdr:nvSpPr>
      <xdr:spPr>
        <a:xfrm>
          <a:off x="113544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348B583C-96BD-4BB5-8E29-9916EB91DA48}"/>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B494F49E-7473-4FD0-B600-A5EE0FBFA3A3}"/>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07A1D7D8-9877-49A4-A3FE-A6CCB2A90B12}"/>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CBD36CE0-5E69-4320-8658-0C70B96F37FC}"/>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97FC79D5-8C9F-4F39-B9D3-593A7E63B3BF}"/>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BE1B577B-8B97-41E6-B9AD-0952136E1B7E}"/>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4FE261F3-DABC-48AF-80A1-50A836E4AFC6}"/>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11E7284B-2C5A-4E27-AA3C-FCC00F13EB9C}"/>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A4651903-C5FA-4854-91A1-FBC8540E20AD}"/>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7A61CB10-40A5-40B1-9B19-23AC3CC07AEB}"/>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D4D721DC-9594-43EE-A5F6-09476292A11C}"/>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9008422D-3E37-43F4-B8F5-E39164F04C58}"/>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16920DBE-AC58-4584-A342-44C715AEC35B}"/>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F4C11301-438D-4133-84E1-885148F70DCA}"/>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A8EF3822-CD13-4DAD-B437-94C3CC12E7A6}"/>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53FC9DE7-AA58-4528-835B-882AA204A6FC}"/>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7A4619A8-4CE5-4340-BC01-808227FF9AD2}"/>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3DB69200-E454-4ED2-A4E4-37F44A00875E}"/>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16336BD3-E3DE-4256-A97F-F6DA739751E6}"/>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E73040EE-FC67-4887-9AE5-62E26F66F389}"/>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DFDEE49B-23CA-4F9E-9FC9-62A1B58F77C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BBD45633-C239-4040-BB9D-53B1325B4879}"/>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E238C6D0-EB2C-46F5-976F-F12652C36C35}"/>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7A17C5D6-5D11-47A3-9464-D1F8F17CFE7C}"/>
            </a:ext>
          </a:extLst>
        </xdr:cNvPr>
        <xdr:cNvCxnSpPr/>
      </xdr:nvCxnSpPr>
      <xdr:spPr>
        <a:xfrm flipV="1">
          <a:off x="19951064" y="556133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BE9EE04E-2295-4316-90EA-C95A64C5BD92}"/>
            </a:ext>
          </a:extLst>
        </xdr:cNvPr>
        <xdr:cNvSpPr txBox="1"/>
      </xdr:nvSpPr>
      <xdr:spPr>
        <a:xfrm>
          <a:off x="19989800" y="694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2A05770E-C883-45D4-82D8-33A3E5ACD18B}"/>
            </a:ext>
          </a:extLst>
        </xdr:cNvPr>
        <xdr:cNvCxnSpPr/>
      </xdr:nvCxnSpPr>
      <xdr:spPr>
        <a:xfrm>
          <a:off x="19881850" y="6944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5B271275-1794-4569-932B-729D6105713D}"/>
            </a:ext>
          </a:extLst>
        </xdr:cNvPr>
        <xdr:cNvSpPr txBox="1"/>
      </xdr:nvSpPr>
      <xdr:spPr>
        <a:xfrm>
          <a:off x="19989800" y="53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81F1B0FA-AFD2-4638-96B2-B6D7D432F3A0}"/>
            </a:ext>
          </a:extLst>
        </xdr:cNvPr>
        <xdr:cNvCxnSpPr/>
      </xdr:nvCxnSpPr>
      <xdr:spPr>
        <a:xfrm>
          <a:off x="19881850" y="5561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A68C859A-42D6-4744-988B-0A105A8D3BED}"/>
            </a:ext>
          </a:extLst>
        </xdr:cNvPr>
        <xdr:cNvSpPr txBox="1"/>
      </xdr:nvSpPr>
      <xdr:spPr>
        <a:xfrm>
          <a:off x="19989800" y="6270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84C8C527-8DDF-4228-8BCB-FA5818A192BA}"/>
            </a:ext>
          </a:extLst>
        </xdr:cNvPr>
        <xdr:cNvSpPr/>
      </xdr:nvSpPr>
      <xdr:spPr>
        <a:xfrm>
          <a:off x="19900900" y="64122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E9F1923A-5FAF-4DD7-9962-5939EBD28DE0}"/>
            </a:ext>
          </a:extLst>
        </xdr:cNvPr>
        <xdr:cNvSpPr/>
      </xdr:nvSpPr>
      <xdr:spPr>
        <a:xfrm>
          <a:off x="19157950" y="63817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FB6DE13F-451A-4E54-A001-E2117CFCC3A1}"/>
            </a:ext>
          </a:extLst>
        </xdr:cNvPr>
        <xdr:cNvSpPr/>
      </xdr:nvSpPr>
      <xdr:spPr>
        <a:xfrm>
          <a:off x="18345150" y="6381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4B55AB3F-5332-4CEC-8B93-1DC0C22A9D47}"/>
            </a:ext>
          </a:extLst>
        </xdr:cNvPr>
        <xdr:cNvSpPr/>
      </xdr:nvSpPr>
      <xdr:spPr>
        <a:xfrm>
          <a:off x="17551400" y="6400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37CADDB0-0D85-4A69-B023-1C8220AD41D6}"/>
            </a:ext>
          </a:extLst>
        </xdr:cNvPr>
        <xdr:cNvSpPr/>
      </xdr:nvSpPr>
      <xdr:spPr>
        <a:xfrm>
          <a:off x="16757650" y="63665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19376866-BAD0-406F-8903-0E10D4A58D1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258D7A77-4C4F-47D8-AA97-88DB5DFCAC05}"/>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4C8ABE1-B32B-41FE-911B-5EE1C15438EA}"/>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B376B5DD-33D4-4D17-8899-D77D124417AF}"/>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6E3E71E-2F24-49AC-A3F2-A5433D29A7C9}"/>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135890</xdr:rowOff>
    </xdr:from>
    <xdr:to>
      <xdr:col>116</xdr:col>
      <xdr:colOff>114300</xdr:colOff>
      <xdr:row>39</xdr:row>
      <xdr:rowOff>66040</xdr:rowOff>
    </xdr:to>
    <xdr:sp macro="" textlink="">
      <xdr:nvSpPr>
        <xdr:cNvPr id="488" name="楕円 487">
          <a:extLst>
            <a:ext uri="{FF2B5EF4-FFF2-40B4-BE49-F238E27FC236}">
              <a16:creationId xmlns:a16="http://schemas.microsoft.com/office/drawing/2014/main" id="{A36947EF-35A7-487F-80F1-D07C857A7207}"/>
            </a:ext>
          </a:extLst>
        </xdr:cNvPr>
        <xdr:cNvSpPr/>
      </xdr:nvSpPr>
      <xdr:spPr>
        <a:xfrm>
          <a:off x="19900900" y="64160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114317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1DFF4EF8-007A-4E4B-B8B2-4DBB31219C44}"/>
            </a:ext>
          </a:extLst>
        </xdr:cNvPr>
        <xdr:cNvSpPr txBox="1"/>
      </xdr:nvSpPr>
      <xdr:spPr>
        <a:xfrm>
          <a:off x="19989800" y="639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63500</xdr:rowOff>
    </xdr:from>
    <xdr:to>
      <xdr:col>112</xdr:col>
      <xdr:colOff>38100</xdr:colOff>
      <xdr:row>39</xdr:row>
      <xdr:rowOff>165100</xdr:rowOff>
    </xdr:to>
    <xdr:sp macro="" textlink="">
      <xdr:nvSpPr>
        <xdr:cNvPr id="490" name="楕円 489">
          <a:extLst>
            <a:ext uri="{FF2B5EF4-FFF2-40B4-BE49-F238E27FC236}">
              <a16:creationId xmlns:a16="http://schemas.microsoft.com/office/drawing/2014/main" id="{7DDF44E6-EDE8-47EB-BD8B-848656EE7987}"/>
            </a:ext>
          </a:extLst>
        </xdr:cNvPr>
        <xdr:cNvSpPr/>
      </xdr:nvSpPr>
      <xdr:spPr>
        <a:xfrm>
          <a:off x="19157950" y="6508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15240</xdr:rowOff>
    </xdr:from>
    <xdr:to>
      <xdr:col>116</xdr:col>
      <xdr:colOff>63500</xdr:colOff>
      <xdr:row>39</xdr:row>
      <xdr:rowOff>114300</xdr:rowOff>
    </xdr:to>
    <xdr:cxnSp macro="">
      <xdr:nvCxnSpPr>
        <xdr:cNvPr id="491" name="直線コネクタ 490">
          <a:extLst>
            <a:ext uri="{FF2B5EF4-FFF2-40B4-BE49-F238E27FC236}">
              <a16:creationId xmlns:a16="http://schemas.microsoft.com/office/drawing/2014/main" id="{F9EC3744-E97F-4E6A-A497-890C781ED98D}"/>
            </a:ext>
          </a:extLst>
        </xdr:cNvPr>
        <xdr:cNvCxnSpPr/>
      </xdr:nvCxnSpPr>
      <xdr:spPr>
        <a:xfrm flipV="1">
          <a:off x="19202400" y="6460490"/>
          <a:ext cx="7493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44450</xdr:rowOff>
    </xdr:from>
    <xdr:to>
      <xdr:col>107</xdr:col>
      <xdr:colOff>101600</xdr:colOff>
      <xdr:row>39</xdr:row>
      <xdr:rowOff>146050</xdr:rowOff>
    </xdr:to>
    <xdr:sp macro="" textlink="">
      <xdr:nvSpPr>
        <xdr:cNvPr id="492" name="楕円 491">
          <a:extLst>
            <a:ext uri="{FF2B5EF4-FFF2-40B4-BE49-F238E27FC236}">
              <a16:creationId xmlns:a16="http://schemas.microsoft.com/office/drawing/2014/main" id="{9DE3413B-143D-4174-A4A1-931FE7D5427E}"/>
            </a:ext>
          </a:extLst>
        </xdr:cNvPr>
        <xdr:cNvSpPr/>
      </xdr:nvSpPr>
      <xdr:spPr>
        <a:xfrm>
          <a:off x="1834515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95250</xdr:rowOff>
    </xdr:from>
    <xdr:to>
      <xdr:col>111</xdr:col>
      <xdr:colOff>177800</xdr:colOff>
      <xdr:row>39</xdr:row>
      <xdr:rowOff>114300</xdr:rowOff>
    </xdr:to>
    <xdr:cxnSp macro="">
      <xdr:nvCxnSpPr>
        <xdr:cNvPr id="493" name="直線コネクタ 492">
          <a:extLst>
            <a:ext uri="{FF2B5EF4-FFF2-40B4-BE49-F238E27FC236}">
              <a16:creationId xmlns:a16="http://schemas.microsoft.com/office/drawing/2014/main" id="{0D69BF05-3794-47B9-A0E3-9147C62CEFA7}"/>
            </a:ext>
          </a:extLst>
        </xdr:cNvPr>
        <xdr:cNvCxnSpPr/>
      </xdr:nvCxnSpPr>
      <xdr:spPr>
        <a:xfrm>
          <a:off x="18395950" y="6540500"/>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94" name="楕円 493">
          <a:extLst>
            <a:ext uri="{FF2B5EF4-FFF2-40B4-BE49-F238E27FC236}">
              <a16:creationId xmlns:a16="http://schemas.microsoft.com/office/drawing/2014/main" id="{2DD8D30B-6365-4E9C-B1A3-F35D556F7D79}"/>
            </a:ext>
          </a:extLst>
        </xdr:cNvPr>
        <xdr:cNvSpPr/>
      </xdr:nvSpPr>
      <xdr:spPr>
        <a:xfrm>
          <a:off x="175514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95250</xdr:rowOff>
    </xdr:from>
    <xdr:to>
      <xdr:col>107</xdr:col>
      <xdr:colOff>50800</xdr:colOff>
      <xdr:row>39</xdr:row>
      <xdr:rowOff>95250</xdr:rowOff>
    </xdr:to>
    <xdr:cxnSp macro="">
      <xdr:nvCxnSpPr>
        <xdr:cNvPr id="495" name="直線コネクタ 494">
          <a:extLst>
            <a:ext uri="{FF2B5EF4-FFF2-40B4-BE49-F238E27FC236}">
              <a16:creationId xmlns:a16="http://schemas.microsoft.com/office/drawing/2014/main" id="{3AADF5AC-A209-456B-99C6-13C063F4AE03}"/>
            </a:ext>
          </a:extLst>
        </xdr:cNvPr>
        <xdr:cNvCxnSpPr/>
      </xdr:nvCxnSpPr>
      <xdr:spPr>
        <a:xfrm>
          <a:off x="17602200" y="6540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96" name="楕円 495">
          <a:extLst>
            <a:ext uri="{FF2B5EF4-FFF2-40B4-BE49-F238E27FC236}">
              <a16:creationId xmlns:a16="http://schemas.microsoft.com/office/drawing/2014/main" id="{AA3E6687-7469-49D3-800F-1A8D567B417A}"/>
            </a:ext>
          </a:extLst>
        </xdr:cNvPr>
        <xdr:cNvSpPr/>
      </xdr:nvSpPr>
      <xdr:spPr>
        <a:xfrm>
          <a:off x="16757650" y="6489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95250</xdr:rowOff>
    </xdr:from>
    <xdr:to>
      <xdr:col>102</xdr:col>
      <xdr:colOff>114300</xdr:colOff>
      <xdr:row>39</xdr:row>
      <xdr:rowOff>95250</xdr:rowOff>
    </xdr:to>
    <xdr:cxnSp macro="">
      <xdr:nvCxnSpPr>
        <xdr:cNvPr id="497" name="直線コネクタ 496">
          <a:extLst>
            <a:ext uri="{FF2B5EF4-FFF2-40B4-BE49-F238E27FC236}">
              <a16:creationId xmlns:a16="http://schemas.microsoft.com/office/drawing/2014/main" id="{1B844510-1055-466F-A24E-32CD00810B64}"/>
            </a:ext>
          </a:extLst>
        </xdr:cNvPr>
        <xdr:cNvCxnSpPr/>
      </xdr:nvCxnSpPr>
      <xdr:spPr>
        <a:xfrm>
          <a:off x="16802100" y="6540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E23760AE-2F44-4AAE-A611-FE4A23482A3D}"/>
            </a:ext>
          </a:extLst>
        </xdr:cNvPr>
        <xdr:cNvSpPr txBox="1"/>
      </xdr:nvSpPr>
      <xdr:spPr>
        <a:xfrm>
          <a:off x="189802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63EF31B4-4323-4573-B119-C08FA558FB5D}"/>
            </a:ext>
          </a:extLst>
        </xdr:cNvPr>
        <xdr:cNvSpPr txBox="1"/>
      </xdr:nvSpPr>
      <xdr:spPr>
        <a:xfrm>
          <a:off x="181801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9ACDC4BE-F269-4BB8-95DB-74258A199E37}"/>
            </a:ext>
          </a:extLst>
        </xdr:cNvPr>
        <xdr:cNvSpPr txBox="1"/>
      </xdr:nvSpPr>
      <xdr:spPr>
        <a:xfrm>
          <a:off x="1738637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927C0F59-5A07-4858-8FED-5CD36741BDF5}"/>
            </a:ext>
          </a:extLst>
        </xdr:cNvPr>
        <xdr:cNvSpPr txBox="1"/>
      </xdr:nvSpPr>
      <xdr:spPr>
        <a:xfrm>
          <a:off x="16592627"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156227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8C48A61C-2FA8-42A1-9C41-49D6BC7270A7}"/>
            </a:ext>
          </a:extLst>
        </xdr:cNvPr>
        <xdr:cNvSpPr txBox="1"/>
      </xdr:nvSpPr>
      <xdr:spPr>
        <a:xfrm>
          <a:off x="189802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137177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08A62FD1-B817-4845-91D0-8EC45537DE94}"/>
            </a:ext>
          </a:extLst>
        </xdr:cNvPr>
        <xdr:cNvSpPr txBox="1"/>
      </xdr:nvSpPr>
      <xdr:spPr>
        <a:xfrm>
          <a:off x="181801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137177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B7A2DB8E-AD41-4092-8141-B217BD3C5039}"/>
            </a:ext>
          </a:extLst>
        </xdr:cNvPr>
        <xdr:cNvSpPr txBox="1"/>
      </xdr:nvSpPr>
      <xdr:spPr>
        <a:xfrm>
          <a:off x="1738637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137177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87F5FE97-138B-448C-9972-A625FDD2D78C}"/>
            </a:ext>
          </a:extLst>
        </xdr:cNvPr>
        <xdr:cNvSpPr txBox="1"/>
      </xdr:nvSpPr>
      <xdr:spPr>
        <a:xfrm>
          <a:off x="165926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6C0B1C29-25BC-4A34-B182-6B173F23411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4DF4ADCE-D037-49DE-B71F-D0EFFF3406C2}"/>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D41E890F-B571-4D4D-A94E-20A14CDAC52A}"/>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752390D4-7E25-431B-BA4A-37B8D69D74DD}"/>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A0CAD359-5F48-4A4D-919B-2B874C2A78FC}"/>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8BBB91AA-C050-4B69-9BFB-064B89DE28A8}"/>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ECAB36CD-17AB-42B2-8924-974BC5B86D8D}"/>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4B57CEEB-132D-4E38-9614-726D6B97AF2F}"/>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617D553C-7776-463D-A76D-247AF820479D}"/>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72D41675-E399-451F-B385-F28BABAAE6CC}"/>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8447BC92-B269-4F16-9A0D-8B87EDFDF01B}"/>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3AC83C06-B807-4A24-AAA2-34401D765442}"/>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A9901DAD-5403-4D5D-8F88-8B266590C275}"/>
            </a:ext>
          </a:extLst>
        </xdr:cNvPr>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4989EC0E-9CB6-4A40-BC6A-386ECE1A7B3A}"/>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B00859B3-883E-4013-A93C-3EEE20AA6522}"/>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DA6B8AE1-ECDF-41E8-B8CE-DD1AE18B089C}"/>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0429A341-7F87-42A1-8972-F338DD1043CB}"/>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B3010DAE-19CB-46DB-9075-161B301CECCB}"/>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78CE02CF-32DF-4D44-B8D4-7BBAB9C2DF6E}"/>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730DBF08-ADEB-4E8F-A2E4-F2735E820393}"/>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92FEA599-2800-4BB9-AC10-279B3602EC18}"/>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905BEE99-A35F-4668-AE3C-4612C3744499}"/>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AF5451FA-368C-47A2-9D62-9A0B86B0462A}"/>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30D94F0C-448F-4080-9E1E-C6E8F6E3C2F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85E27220-858A-4B6F-88D6-496E3DEF3353}"/>
            </a:ext>
          </a:extLst>
        </xdr:cNvPr>
        <xdr:cNvCxnSpPr/>
      </xdr:nvCxnSpPr>
      <xdr:spPr>
        <a:xfrm flipV="1">
          <a:off x="14699614" y="9201150"/>
          <a:ext cx="0" cy="119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1490D533-377E-40A8-8C0E-1CE3CA5392EC}"/>
            </a:ext>
          </a:extLst>
        </xdr:cNvPr>
        <xdr:cNvSpPr txBox="1"/>
      </xdr:nvSpPr>
      <xdr:spPr>
        <a:xfrm>
          <a:off x="14738350" y="1040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D7320DCD-5166-4091-BF92-3FEF61AED25E}"/>
            </a:ext>
          </a:extLst>
        </xdr:cNvPr>
        <xdr:cNvCxnSpPr/>
      </xdr:nvCxnSpPr>
      <xdr:spPr>
        <a:xfrm>
          <a:off x="14611350" y="10398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698100E5-43E0-4AC8-BD07-37B7BFDCC519}"/>
            </a:ext>
          </a:extLst>
        </xdr:cNvPr>
        <xdr:cNvSpPr txBox="1"/>
      </xdr:nvSpPr>
      <xdr:spPr>
        <a:xfrm>
          <a:off x="14738350" y="898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E443B92E-5364-4463-B12A-B9B5452D89A3}"/>
            </a:ext>
          </a:extLst>
        </xdr:cNvPr>
        <xdr:cNvCxnSpPr/>
      </xdr:nvCxnSpPr>
      <xdr:spPr>
        <a:xfrm>
          <a:off x="14611350" y="920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28E2BC72-D079-4CA6-91CB-C988342E9C6B}"/>
            </a:ext>
          </a:extLst>
        </xdr:cNvPr>
        <xdr:cNvSpPr txBox="1"/>
      </xdr:nvSpPr>
      <xdr:spPr>
        <a:xfrm>
          <a:off x="14738350" y="9592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28CD2874-3475-438F-BB7F-BB8396CD1B9B}"/>
            </a:ext>
          </a:extLst>
        </xdr:cNvPr>
        <xdr:cNvSpPr/>
      </xdr:nvSpPr>
      <xdr:spPr>
        <a:xfrm>
          <a:off x="14649450" y="97409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243A8419-C2D6-4DD4-A25A-0448C783075A}"/>
            </a:ext>
          </a:extLst>
        </xdr:cNvPr>
        <xdr:cNvSpPr/>
      </xdr:nvSpPr>
      <xdr:spPr>
        <a:xfrm>
          <a:off x="13887450" y="9729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B636C51C-84F7-4630-8C08-3F1797CC33CE}"/>
            </a:ext>
          </a:extLst>
        </xdr:cNvPr>
        <xdr:cNvSpPr/>
      </xdr:nvSpPr>
      <xdr:spPr>
        <a:xfrm>
          <a:off x="13093700" y="9695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4370FDB3-1651-44BB-BF56-A7341DDC84A9}"/>
            </a:ext>
          </a:extLst>
        </xdr:cNvPr>
        <xdr:cNvSpPr/>
      </xdr:nvSpPr>
      <xdr:spPr>
        <a:xfrm>
          <a:off x="12299950" y="97104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CD8FBD6D-97DC-44BB-8CE0-6ED79DE4762F}"/>
            </a:ext>
          </a:extLst>
        </xdr:cNvPr>
        <xdr:cNvSpPr/>
      </xdr:nvSpPr>
      <xdr:spPr>
        <a:xfrm>
          <a:off x="11487150" y="96685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4AFD4FEA-23D5-46EC-AC28-AF388A6CC08C}"/>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99673524-CF31-4CE5-9C2E-374778E25058}"/>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3B254661-1A64-4096-BD8F-23D24D5FDA74}"/>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718C810C-297B-4EF2-A6CB-35539A79D277}"/>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3E52B36-3AD5-4AA5-A173-59CF57216E02}"/>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139700</xdr:rowOff>
    </xdr:from>
    <xdr:to>
      <xdr:col>85</xdr:col>
      <xdr:colOff>177800</xdr:colOff>
      <xdr:row>61</xdr:row>
      <xdr:rowOff>69850</xdr:rowOff>
    </xdr:to>
    <xdr:sp macro="" textlink="">
      <xdr:nvSpPr>
        <xdr:cNvPr id="546" name="楕円 545">
          <a:extLst>
            <a:ext uri="{FF2B5EF4-FFF2-40B4-BE49-F238E27FC236}">
              <a16:creationId xmlns:a16="http://schemas.microsoft.com/office/drawing/2014/main" id="{ED0CEBDB-B14D-4BDD-96FE-059717F872CC}"/>
            </a:ext>
          </a:extLst>
        </xdr:cNvPr>
        <xdr:cNvSpPr/>
      </xdr:nvSpPr>
      <xdr:spPr>
        <a:xfrm>
          <a:off x="14649450" y="100520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118127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6BDF681E-C22C-41EB-9223-2EC942630AA0}"/>
            </a:ext>
          </a:extLst>
        </xdr:cNvPr>
        <xdr:cNvSpPr txBox="1"/>
      </xdr:nvSpPr>
      <xdr:spPr>
        <a:xfrm>
          <a:off x="14738350"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548" name="楕円 547">
          <a:extLst>
            <a:ext uri="{FF2B5EF4-FFF2-40B4-BE49-F238E27FC236}">
              <a16:creationId xmlns:a16="http://schemas.microsoft.com/office/drawing/2014/main" id="{F3F703C8-3AB3-45D3-ABE9-35227BDB3B71}"/>
            </a:ext>
          </a:extLst>
        </xdr:cNvPr>
        <xdr:cNvSpPr/>
      </xdr:nvSpPr>
      <xdr:spPr>
        <a:xfrm>
          <a:off x="1388745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61</xdr:row>
      <xdr:rowOff>19050</xdr:rowOff>
    </xdr:to>
    <xdr:cxnSp macro="">
      <xdr:nvCxnSpPr>
        <xdr:cNvPr id="549" name="直線コネクタ 548">
          <a:extLst>
            <a:ext uri="{FF2B5EF4-FFF2-40B4-BE49-F238E27FC236}">
              <a16:creationId xmlns:a16="http://schemas.microsoft.com/office/drawing/2014/main" id="{2FED8563-611B-4651-B585-72FC9C29395C}"/>
            </a:ext>
          </a:extLst>
        </xdr:cNvPr>
        <xdr:cNvCxnSpPr/>
      </xdr:nvCxnSpPr>
      <xdr:spPr>
        <a:xfrm>
          <a:off x="13938250" y="10026650"/>
          <a:ext cx="762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166370</xdr:rowOff>
    </xdr:from>
    <xdr:to>
      <xdr:col>76</xdr:col>
      <xdr:colOff>165100</xdr:colOff>
      <xdr:row>60</xdr:row>
      <xdr:rowOff>96520</xdr:rowOff>
    </xdr:to>
    <xdr:sp macro="" textlink="">
      <xdr:nvSpPr>
        <xdr:cNvPr id="550" name="楕円 549">
          <a:extLst>
            <a:ext uri="{FF2B5EF4-FFF2-40B4-BE49-F238E27FC236}">
              <a16:creationId xmlns:a16="http://schemas.microsoft.com/office/drawing/2014/main" id="{CDBA584A-92FA-4C34-BA71-F895D5FF5587}"/>
            </a:ext>
          </a:extLst>
        </xdr:cNvPr>
        <xdr:cNvSpPr/>
      </xdr:nvSpPr>
      <xdr:spPr>
        <a:xfrm>
          <a:off x="13093700" y="9913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45720</xdr:rowOff>
    </xdr:from>
    <xdr:to>
      <xdr:col>81</xdr:col>
      <xdr:colOff>50800</xdr:colOff>
      <xdr:row>60</xdr:row>
      <xdr:rowOff>114300</xdr:rowOff>
    </xdr:to>
    <xdr:cxnSp macro="">
      <xdr:nvCxnSpPr>
        <xdr:cNvPr id="551" name="直線コネクタ 550">
          <a:extLst>
            <a:ext uri="{FF2B5EF4-FFF2-40B4-BE49-F238E27FC236}">
              <a16:creationId xmlns:a16="http://schemas.microsoft.com/office/drawing/2014/main" id="{0E9847DC-3D5E-4E60-B3B3-100583D3B0EE}"/>
            </a:ext>
          </a:extLst>
        </xdr:cNvPr>
        <xdr:cNvCxnSpPr/>
      </xdr:nvCxnSpPr>
      <xdr:spPr>
        <a:xfrm>
          <a:off x="13144500" y="9958070"/>
          <a:ext cx="7937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86360</xdr:rowOff>
    </xdr:from>
    <xdr:to>
      <xdr:col>72</xdr:col>
      <xdr:colOff>38100</xdr:colOff>
      <xdr:row>60</xdr:row>
      <xdr:rowOff>16510</xdr:rowOff>
    </xdr:to>
    <xdr:sp macro="" textlink="">
      <xdr:nvSpPr>
        <xdr:cNvPr id="552" name="楕円 551">
          <a:extLst>
            <a:ext uri="{FF2B5EF4-FFF2-40B4-BE49-F238E27FC236}">
              <a16:creationId xmlns:a16="http://schemas.microsoft.com/office/drawing/2014/main" id="{407FDB5C-6E0A-4825-86CC-B6BE92F0EB94}"/>
            </a:ext>
          </a:extLst>
        </xdr:cNvPr>
        <xdr:cNvSpPr/>
      </xdr:nvSpPr>
      <xdr:spPr>
        <a:xfrm>
          <a:off x="12299950" y="98336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137160</xdr:rowOff>
    </xdr:from>
    <xdr:to>
      <xdr:col>76</xdr:col>
      <xdr:colOff>114300</xdr:colOff>
      <xdr:row>60</xdr:row>
      <xdr:rowOff>45720</xdr:rowOff>
    </xdr:to>
    <xdr:cxnSp macro="">
      <xdr:nvCxnSpPr>
        <xdr:cNvPr id="553" name="直線コネクタ 552">
          <a:extLst>
            <a:ext uri="{FF2B5EF4-FFF2-40B4-BE49-F238E27FC236}">
              <a16:creationId xmlns:a16="http://schemas.microsoft.com/office/drawing/2014/main" id="{D7F6AA70-63EA-406B-8EBC-6C653AA14A9A}"/>
            </a:ext>
          </a:extLst>
        </xdr:cNvPr>
        <xdr:cNvCxnSpPr/>
      </xdr:nvCxnSpPr>
      <xdr:spPr>
        <a:xfrm>
          <a:off x="12344400" y="9884410"/>
          <a:ext cx="800100"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xdr:rowOff>
    </xdr:from>
    <xdr:to>
      <xdr:col>67</xdr:col>
      <xdr:colOff>101600</xdr:colOff>
      <xdr:row>59</xdr:row>
      <xdr:rowOff>107950</xdr:rowOff>
    </xdr:to>
    <xdr:sp macro="" textlink="">
      <xdr:nvSpPr>
        <xdr:cNvPr id="554" name="楕円 553">
          <a:extLst>
            <a:ext uri="{FF2B5EF4-FFF2-40B4-BE49-F238E27FC236}">
              <a16:creationId xmlns:a16="http://schemas.microsoft.com/office/drawing/2014/main" id="{719A7418-C46F-488D-8843-00A9095C81D1}"/>
            </a:ext>
          </a:extLst>
        </xdr:cNvPr>
        <xdr:cNvSpPr/>
      </xdr:nvSpPr>
      <xdr:spPr>
        <a:xfrm>
          <a:off x="1148715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57150</xdr:rowOff>
    </xdr:from>
    <xdr:to>
      <xdr:col>71</xdr:col>
      <xdr:colOff>177800</xdr:colOff>
      <xdr:row>59</xdr:row>
      <xdr:rowOff>137160</xdr:rowOff>
    </xdr:to>
    <xdr:cxnSp macro="">
      <xdr:nvCxnSpPr>
        <xdr:cNvPr id="555" name="直線コネクタ 554">
          <a:extLst>
            <a:ext uri="{FF2B5EF4-FFF2-40B4-BE49-F238E27FC236}">
              <a16:creationId xmlns:a16="http://schemas.microsoft.com/office/drawing/2014/main" id="{E0996CBF-3FA4-40D9-A35D-0DD582A9259C}"/>
            </a:ext>
          </a:extLst>
        </xdr:cNvPr>
        <xdr:cNvCxnSpPr/>
      </xdr:nvCxnSpPr>
      <xdr:spPr>
        <a:xfrm>
          <a:off x="11537950" y="9804400"/>
          <a:ext cx="80645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a:extLst>
            <a:ext uri="{FF2B5EF4-FFF2-40B4-BE49-F238E27FC236}">
              <a16:creationId xmlns:a16="http://schemas.microsoft.com/office/drawing/2014/main" id="{4645BA6E-CD27-4F23-89B0-FC4A2AC94971}"/>
            </a:ext>
          </a:extLst>
        </xdr:cNvPr>
        <xdr:cNvSpPr txBox="1"/>
      </xdr:nvSpPr>
      <xdr:spPr>
        <a:xfrm>
          <a:off x="13742044" y="951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57" name="n_2aveValue【学校施設】&#10;有形固定資産減価償却率">
          <a:extLst>
            <a:ext uri="{FF2B5EF4-FFF2-40B4-BE49-F238E27FC236}">
              <a16:creationId xmlns:a16="http://schemas.microsoft.com/office/drawing/2014/main" id="{89B8074E-F1DB-4B4A-8761-45A7A8518EA0}"/>
            </a:ext>
          </a:extLst>
        </xdr:cNvPr>
        <xdr:cNvSpPr txBox="1"/>
      </xdr:nvSpPr>
      <xdr:spPr>
        <a:xfrm>
          <a:off x="12960994" y="9476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58" name="n_3aveValue【学校施設】&#10;有形固定資産減価償却率">
          <a:extLst>
            <a:ext uri="{FF2B5EF4-FFF2-40B4-BE49-F238E27FC236}">
              <a16:creationId xmlns:a16="http://schemas.microsoft.com/office/drawing/2014/main" id="{F080CC76-E45E-4C71-8695-CB4AAD1CCD58}"/>
            </a:ext>
          </a:extLst>
        </xdr:cNvPr>
        <xdr:cNvSpPr txBox="1"/>
      </xdr:nvSpPr>
      <xdr:spPr>
        <a:xfrm>
          <a:off x="12167244" y="949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59" name="n_4aveValue【学校施設】&#10;有形固定資産減価償却率">
          <a:extLst>
            <a:ext uri="{FF2B5EF4-FFF2-40B4-BE49-F238E27FC236}">
              <a16:creationId xmlns:a16="http://schemas.microsoft.com/office/drawing/2014/main" id="{85A795EC-D6C9-4233-99E7-9848D7901119}"/>
            </a:ext>
          </a:extLst>
        </xdr:cNvPr>
        <xdr:cNvSpPr txBox="1"/>
      </xdr:nvSpPr>
      <xdr:spPr>
        <a:xfrm>
          <a:off x="11354444" y="9450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156227</xdr:rowOff>
    </xdr:from>
    <xdr:ext cx="405111" cy="259045"/>
    <xdr:sp macro="" textlink="">
      <xdr:nvSpPr>
        <xdr:cNvPr id="560" name="n_1mainValue【学校施設】&#10;有形固定資産減価償却率">
          <a:extLst>
            <a:ext uri="{FF2B5EF4-FFF2-40B4-BE49-F238E27FC236}">
              <a16:creationId xmlns:a16="http://schemas.microsoft.com/office/drawing/2014/main" id="{B8D41D28-3E87-48C7-9B97-EE366D64CD94}"/>
            </a:ext>
          </a:extLst>
        </xdr:cNvPr>
        <xdr:cNvSpPr txBox="1"/>
      </xdr:nvSpPr>
      <xdr:spPr>
        <a:xfrm>
          <a:off x="1374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87647</xdr:rowOff>
    </xdr:from>
    <xdr:ext cx="405111" cy="259045"/>
    <xdr:sp macro="" textlink="">
      <xdr:nvSpPr>
        <xdr:cNvPr id="561" name="n_2mainValue【学校施設】&#10;有形固定資産減価償却率">
          <a:extLst>
            <a:ext uri="{FF2B5EF4-FFF2-40B4-BE49-F238E27FC236}">
              <a16:creationId xmlns:a16="http://schemas.microsoft.com/office/drawing/2014/main" id="{A251E390-2DD5-4674-A131-2039BD020B69}"/>
            </a:ext>
          </a:extLst>
        </xdr:cNvPr>
        <xdr:cNvSpPr txBox="1"/>
      </xdr:nvSpPr>
      <xdr:spPr>
        <a:xfrm>
          <a:off x="1296099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562" name="n_3mainValue【学校施設】&#10;有形固定資産減価償却率">
          <a:extLst>
            <a:ext uri="{FF2B5EF4-FFF2-40B4-BE49-F238E27FC236}">
              <a16:creationId xmlns:a16="http://schemas.microsoft.com/office/drawing/2014/main" id="{E4AAEEB7-6331-4DE9-A93F-2F59BD195164}"/>
            </a:ext>
          </a:extLst>
        </xdr:cNvPr>
        <xdr:cNvSpPr txBox="1"/>
      </xdr:nvSpPr>
      <xdr:spPr>
        <a:xfrm>
          <a:off x="121672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99077</xdr:rowOff>
    </xdr:from>
    <xdr:ext cx="405111" cy="259045"/>
    <xdr:sp macro="" textlink="">
      <xdr:nvSpPr>
        <xdr:cNvPr id="563" name="n_4mainValue【学校施設】&#10;有形固定資産減価償却率">
          <a:extLst>
            <a:ext uri="{FF2B5EF4-FFF2-40B4-BE49-F238E27FC236}">
              <a16:creationId xmlns:a16="http://schemas.microsoft.com/office/drawing/2014/main" id="{E39EB60B-F1D6-45F0-A1EA-319C517FF252}"/>
            </a:ext>
          </a:extLst>
        </xdr:cNvPr>
        <xdr:cNvSpPr txBox="1"/>
      </xdr:nvSpPr>
      <xdr:spPr>
        <a:xfrm>
          <a:off x="11354444" y="984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0737D2C8-9172-4298-9A6A-199FCFCBD5E2}"/>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EB269D63-76BF-405E-AD88-3620128D8B6D}"/>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171F9C76-F332-4C83-B836-3B0F47933233}"/>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2142ED75-9CC0-4100-A29A-2C23FE97B867}"/>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DD62CC71-BB6F-4C32-A870-5AB714C924F5}"/>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C867C6C1-C20B-4471-8396-EF6B040540A5}"/>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A4F73B42-5FDE-453D-89EE-9430FB755679}"/>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B52FA9F1-DDC4-4649-AAFB-297FA9671E0F}"/>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A6825A88-2EC8-449B-89BC-DB78D3CB16A5}"/>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7E1D790F-700A-421E-AB18-A4DAE7A78853}"/>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04892AF6-B5B0-4DAC-9BD2-DA21930776A9}"/>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FFC91D37-8856-431A-80C9-66DC55C1902F}"/>
            </a:ext>
          </a:extLst>
        </xdr:cNvPr>
        <xdr:cNvCxnSpPr/>
      </xdr:nvCxnSpPr>
      <xdr:spPr>
        <a:xfrm>
          <a:off x="16459200" y="10464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9940AD61-8B99-4AB5-AB64-DEE4B76B8515}"/>
            </a:ext>
          </a:extLst>
        </xdr:cNvPr>
        <xdr:cNvSpPr txBox="1"/>
      </xdr:nvSpPr>
      <xdr:spPr>
        <a:xfrm>
          <a:off x="16049171" y="1032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ABB4CE64-A355-4532-9E3E-DF1BC7764B04}"/>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0DDA19A7-0D46-4E39-ABA8-99F1D4E7AE40}"/>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CBA52A6E-4FFC-4D98-9581-EF4BB7530082}"/>
            </a:ext>
          </a:extLst>
        </xdr:cNvPr>
        <xdr:cNvCxnSpPr/>
      </xdr:nvCxnSpPr>
      <xdr:spPr>
        <a:xfrm>
          <a:off x="16459200" y="9366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8B4E8F8A-4FD9-4544-B4E6-DD4F0C4C526A}"/>
            </a:ext>
          </a:extLst>
        </xdr:cNvPr>
        <xdr:cNvSpPr txBox="1"/>
      </xdr:nvSpPr>
      <xdr:spPr>
        <a:xfrm>
          <a:off x="16049171" y="9230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B822D013-9262-4E42-8EAE-F6975B8D70B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6953252F-0741-48E5-81BC-B89722298E25}"/>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A2C885AB-E1A1-4642-B2D5-E13ACA54CA1A}"/>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28E0AEBB-D47B-472D-8408-1556D4B772EF}"/>
            </a:ext>
          </a:extLst>
        </xdr:cNvPr>
        <xdr:cNvCxnSpPr/>
      </xdr:nvCxnSpPr>
      <xdr:spPr>
        <a:xfrm flipV="1">
          <a:off x="19951064" y="9251379"/>
          <a:ext cx="0" cy="11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96673720-262C-4CB6-9EF0-9884CE2FC2D9}"/>
            </a:ext>
          </a:extLst>
        </xdr:cNvPr>
        <xdr:cNvSpPr txBox="1"/>
      </xdr:nvSpPr>
      <xdr:spPr>
        <a:xfrm>
          <a:off x="19989800" y="1041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3263596F-8918-41ED-820D-E064BB17E806}"/>
            </a:ext>
          </a:extLst>
        </xdr:cNvPr>
        <xdr:cNvCxnSpPr/>
      </xdr:nvCxnSpPr>
      <xdr:spPr>
        <a:xfrm>
          <a:off x="19881850" y="104105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8CBCAA8D-11D0-4AAF-BBD6-F664138CE6C1}"/>
            </a:ext>
          </a:extLst>
        </xdr:cNvPr>
        <xdr:cNvSpPr txBox="1"/>
      </xdr:nvSpPr>
      <xdr:spPr>
        <a:xfrm>
          <a:off x="19989800" y="903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1F273F8A-36AC-4836-8027-BEEF64286359}"/>
            </a:ext>
          </a:extLst>
        </xdr:cNvPr>
        <xdr:cNvCxnSpPr/>
      </xdr:nvCxnSpPr>
      <xdr:spPr>
        <a:xfrm>
          <a:off x="19881850" y="92513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589" name="【学校施設】&#10;一人当たり面積平均値テキスト">
          <a:extLst>
            <a:ext uri="{FF2B5EF4-FFF2-40B4-BE49-F238E27FC236}">
              <a16:creationId xmlns:a16="http://schemas.microsoft.com/office/drawing/2014/main" id="{19B3C730-9E9B-4F6A-9426-073F873D2793}"/>
            </a:ext>
          </a:extLst>
        </xdr:cNvPr>
        <xdr:cNvSpPr txBox="1"/>
      </xdr:nvSpPr>
      <xdr:spPr>
        <a:xfrm>
          <a:off x="19989800" y="1001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8FEC6D01-0F7E-474D-9C78-B432123ED1CF}"/>
            </a:ext>
          </a:extLst>
        </xdr:cNvPr>
        <xdr:cNvSpPr/>
      </xdr:nvSpPr>
      <xdr:spPr>
        <a:xfrm>
          <a:off x="19900900" y="10033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F790091B-E80C-4846-9662-2601EE23A5E7}"/>
            </a:ext>
          </a:extLst>
        </xdr:cNvPr>
        <xdr:cNvSpPr/>
      </xdr:nvSpPr>
      <xdr:spPr>
        <a:xfrm>
          <a:off x="19157950" y="100341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15DEECE3-92B0-4895-B3C4-F4DE8656CAB5}"/>
            </a:ext>
          </a:extLst>
        </xdr:cNvPr>
        <xdr:cNvSpPr/>
      </xdr:nvSpPr>
      <xdr:spPr>
        <a:xfrm>
          <a:off x="18345150" y="100335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07CE19EA-2D2D-4293-AD95-5191ED19E367}"/>
            </a:ext>
          </a:extLst>
        </xdr:cNvPr>
        <xdr:cNvSpPr/>
      </xdr:nvSpPr>
      <xdr:spPr>
        <a:xfrm>
          <a:off x="17551400" y="100541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E10656C2-7F26-4C94-8006-03194463DF67}"/>
            </a:ext>
          </a:extLst>
        </xdr:cNvPr>
        <xdr:cNvSpPr/>
      </xdr:nvSpPr>
      <xdr:spPr>
        <a:xfrm>
          <a:off x="16757650" y="100570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310E6A37-CFF5-42A9-B19A-05A8F225558B}"/>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4FEF1FC2-7904-4145-B1B9-813245D1D19F}"/>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944D7242-571C-4892-A309-A8252AA28605}"/>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483B8AE-317C-4B7E-AE04-6A6FC37C2E8E}"/>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2C89058C-8CDA-4315-A48C-4C09A640E39A}"/>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126365</xdr:rowOff>
    </xdr:from>
    <xdr:to>
      <xdr:col>116</xdr:col>
      <xdr:colOff>114300</xdr:colOff>
      <xdr:row>60</xdr:row>
      <xdr:rowOff>56515</xdr:rowOff>
    </xdr:to>
    <xdr:sp macro="" textlink="">
      <xdr:nvSpPr>
        <xdr:cNvPr id="600" name="楕円 599">
          <a:extLst>
            <a:ext uri="{FF2B5EF4-FFF2-40B4-BE49-F238E27FC236}">
              <a16:creationId xmlns:a16="http://schemas.microsoft.com/office/drawing/2014/main" id="{41954FCB-117C-4ADF-A03B-74F621F0D385}"/>
            </a:ext>
          </a:extLst>
        </xdr:cNvPr>
        <xdr:cNvSpPr/>
      </xdr:nvSpPr>
      <xdr:spPr>
        <a:xfrm>
          <a:off x="19900900" y="98736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149242</xdr:rowOff>
    </xdr:from>
    <xdr:ext cx="469744" cy="259045"/>
    <xdr:sp macro="" textlink="">
      <xdr:nvSpPr>
        <xdr:cNvPr id="601" name="【学校施設】&#10;一人当たり面積該当値テキスト">
          <a:extLst>
            <a:ext uri="{FF2B5EF4-FFF2-40B4-BE49-F238E27FC236}">
              <a16:creationId xmlns:a16="http://schemas.microsoft.com/office/drawing/2014/main" id="{4C9CF46D-1380-4022-BB52-8184596CBC63}"/>
            </a:ext>
          </a:extLst>
        </xdr:cNvPr>
        <xdr:cNvSpPr txBox="1"/>
      </xdr:nvSpPr>
      <xdr:spPr>
        <a:xfrm>
          <a:off x="19989800" y="973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138367</xdr:rowOff>
    </xdr:from>
    <xdr:to>
      <xdr:col>112</xdr:col>
      <xdr:colOff>38100</xdr:colOff>
      <xdr:row>60</xdr:row>
      <xdr:rowOff>68517</xdr:rowOff>
    </xdr:to>
    <xdr:sp macro="" textlink="">
      <xdr:nvSpPr>
        <xdr:cNvPr id="602" name="楕円 601">
          <a:extLst>
            <a:ext uri="{FF2B5EF4-FFF2-40B4-BE49-F238E27FC236}">
              <a16:creationId xmlns:a16="http://schemas.microsoft.com/office/drawing/2014/main" id="{FDA8F471-CD05-449B-976E-26906C4F366F}"/>
            </a:ext>
          </a:extLst>
        </xdr:cNvPr>
        <xdr:cNvSpPr/>
      </xdr:nvSpPr>
      <xdr:spPr>
        <a:xfrm>
          <a:off x="19157950" y="98856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5715</xdr:rowOff>
    </xdr:from>
    <xdr:to>
      <xdr:col>116</xdr:col>
      <xdr:colOff>63500</xdr:colOff>
      <xdr:row>60</xdr:row>
      <xdr:rowOff>17717</xdr:rowOff>
    </xdr:to>
    <xdr:cxnSp macro="">
      <xdr:nvCxnSpPr>
        <xdr:cNvPr id="603" name="直線コネクタ 602">
          <a:extLst>
            <a:ext uri="{FF2B5EF4-FFF2-40B4-BE49-F238E27FC236}">
              <a16:creationId xmlns:a16="http://schemas.microsoft.com/office/drawing/2014/main" id="{BC796D23-0603-4AFD-9046-E41473A45DCB}"/>
            </a:ext>
          </a:extLst>
        </xdr:cNvPr>
        <xdr:cNvCxnSpPr/>
      </xdr:nvCxnSpPr>
      <xdr:spPr>
        <a:xfrm flipV="1">
          <a:off x="19202400" y="9918065"/>
          <a:ext cx="7493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154940</xdr:rowOff>
    </xdr:from>
    <xdr:to>
      <xdr:col>107</xdr:col>
      <xdr:colOff>101600</xdr:colOff>
      <xdr:row>60</xdr:row>
      <xdr:rowOff>85090</xdr:rowOff>
    </xdr:to>
    <xdr:sp macro="" textlink="">
      <xdr:nvSpPr>
        <xdr:cNvPr id="604" name="楕円 603">
          <a:extLst>
            <a:ext uri="{FF2B5EF4-FFF2-40B4-BE49-F238E27FC236}">
              <a16:creationId xmlns:a16="http://schemas.microsoft.com/office/drawing/2014/main" id="{FEE07E46-2063-4DAB-B111-7E9306D909B2}"/>
            </a:ext>
          </a:extLst>
        </xdr:cNvPr>
        <xdr:cNvSpPr/>
      </xdr:nvSpPr>
      <xdr:spPr>
        <a:xfrm>
          <a:off x="18345150" y="9902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17717</xdr:rowOff>
    </xdr:from>
    <xdr:to>
      <xdr:col>111</xdr:col>
      <xdr:colOff>177800</xdr:colOff>
      <xdr:row>60</xdr:row>
      <xdr:rowOff>34290</xdr:rowOff>
    </xdr:to>
    <xdr:cxnSp macro="">
      <xdr:nvCxnSpPr>
        <xdr:cNvPr id="605" name="直線コネクタ 604">
          <a:extLst>
            <a:ext uri="{FF2B5EF4-FFF2-40B4-BE49-F238E27FC236}">
              <a16:creationId xmlns:a16="http://schemas.microsoft.com/office/drawing/2014/main" id="{4B38E3B4-936B-4BF3-A2D9-9106FD999446}"/>
            </a:ext>
          </a:extLst>
        </xdr:cNvPr>
        <xdr:cNvCxnSpPr/>
      </xdr:nvCxnSpPr>
      <xdr:spPr>
        <a:xfrm flipV="1">
          <a:off x="18395950" y="9930067"/>
          <a:ext cx="80645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158941</xdr:rowOff>
    </xdr:from>
    <xdr:to>
      <xdr:col>102</xdr:col>
      <xdr:colOff>165100</xdr:colOff>
      <xdr:row>60</xdr:row>
      <xdr:rowOff>89091</xdr:rowOff>
    </xdr:to>
    <xdr:sp macro="" textlink="">
      <xdr:nvSpPr>
        <xdr:cNvPr id="606" name="楕円 605">
          <a:extLst>
            <a:ext uri="{FF2B5EF4-FFF2-40B4-BE49-F238E27FC236}">
              <a16:creationId xmlns:a16="http://schemas.microsoft.com/office/drawing/2014/main" id="{A885AEEB-BD6E-499B-8A3C-E6BF4496CE1C}"/>
            </a:ext>
          </a:extLst>
        </xdr:cNvPr>
        <xdr:cNvSpPr/>
      </xdr:nvSpPr>
      <xdr:spPr>
        <a:xfrm>
          <a:off x="17551400" y="99061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34290</xdr:rowOff>
    </xdr:from>
    <xdr:to>
      <xdr:col>107</xdr:col>
      <xdr:colOff>50800</xdr:colOff>
      <xdr:row>60</xdr:row>
      <xdr:rowOff>38291</xdr:rowOff>
    </xdr:to>
    <xdr:cxnSp macro="">
      <xdr:nvCxnSpPr>
        <xdr:cNvPr id="607" name="直線コネクタ 606">
          <a:extLst>
            <a:ext uri="{FF2B5EF4-FFF2-40B4-BE49-F238E27FC236}">
              <a16:creationId xmlns:a16="http://schemas.microsoft.com/office/drawing/2014/main" id="{D616F979-C0BF-4901-9807-31D2AB2E8807}"/>
            </a:ext>
          </a:extLst>
        </xdr:cNvPr>
        <xdr:cNvCxnSpPr/>
      </xdr:nvCxnSpPr>
      <xdr:spPr>
        <a:xfrm flipV="1">
          <a:off x="17602200" y="9946640"/>
          <a:ext cx="79375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157226</xdr:rowOff>
    </xdr:from>
    <xdr:to>
      <xdr:col>98</xdr:col>
      <xdr:colOff>38100</xdr:colOff>
      <xdr:row>60</xdr:row>
      <xdr:rowOff>87376</xdr:rowOff>
    </xdr:to>
    <xdr:sp macro="" textlink="">
      <xdr:nvSpPr>
        <xdr:cNvPr id="608" name="楕円 607">
          <a:extLst>
            <a:ext uri="{FF2B5EF4-FFF2-40B4-BE49-F238E27FC236}">
              <a16:creationId xmlns:a16="http://schemas.microsoft.com/office/drawing/2014/main" id="{413DEDE2-C83B-40F8-9BF7-A1A31B6808CF}"/>
            </a:ext>
          </a:extLst>
        </xdr:cNvPr>
        <xdr:cNvSpPr/>
      </xdr:nvSpPr>
      <xdr:spPr>
        <a:xfrm>
          <a:off x="16757650" y="99044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36576</xdr:rowOff>
    </xdr:from>
    <xdr:to>
      <xdr:col>102</xdr:col>
      <xdr:colOff>114300</xdr:colOff>
      <xdr:row>60</xdr:row>
      <xdr:rowOff>38291</xdr:rowOff>
    </xdr:to>
    <xdr:cxnSp macro="">
      <xdr:nvCxnSpPr>
        <xdr:cNvPr id="609" name="直線コネクタ 608">
          <a:extLst>
            <a:ext uri="{FF2B5EF4-FFF2-40B4-BE49-F238E27FC236}">
              <a16:creationId xmlns:a16="http://schemas.microsoft.com/office/drawing/2014/main" id="{1E434A87-BA13-41B0-B7ED-52624B3F95B4}"/>
            </a:ext>
          </a:extLst>
        </xdr:cNvPr>
        <xdr:cNvCxnSpPr/>
      </xdr:nvCxnSpPr>
      <xdr:spPr>
        <a:xfrm>
          <a:off x="16802100" y="9948926"/>
          <a:ext cx="8001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610" name="n_1aveValue【学校施設】&#10;一人当たり面積">
          <a:extLst>
            <a:ext uri="{FF2B5EF4-FFF2-40B4-BE49-F238E27FC236}">
              <a16:creationId xmlns:a16="http://schemas.microsoft.com/office/drawing/2014/main" id="{CAC821F8-C879-4A9C-93B1-5397C462232A}"/>
            </a:ext>
          </a:extLst>
        </xdr:cNvPr>
        <xdr:cNvSpPr txBox="1"/>
      </xdr:nvSpPr>
      <xdr:spPr>
        <a:xfrm>
          <a:off x="18980227" y="1012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611" name="n_2aveValue【学校施設】&#10;一人当たり面積">
          <a:extLst>
            <a:ext uri="{FF2B5EF4-FFF2-40B4-BE49-F238E27FC236}">
              <a16:creationId xmlns:a16="http://schemas.microsoft.com/office/drawing/2014/main" id="{6D49EC5E-9E7C-435E-84F4-C6E1BA0C2E5B}"/>
            </a:ext>
          </a:extLst>
        </xdr:cNvPr>
        <xdr:cNvSpPr txBox="1"/>
      </xdr:nvSpPr>
      <xdr:spPr>
        <a:xfrm>
          <a:off x="18180127" y="1011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612" name="n_3aveValue【学校施設】&#10;一人当たり面積">
          <a:extLst>
            <a:ext uri="{FF2B5EF4-FFF2-40B4-BE49-F238E27FC236}">
              <a16:creationId xmlns:a16="http://schemas.microsoft.com/office/drawing/2014/main" id="{C8C3BFB1-2C00-43F4-9E7D-F9B3709B366B}"/>
            </a:ext>
          </a:extLst>
        </xdr:cNvPr>
        <xdr:cNvSpPr txBox="1"/>
      </xdr:nvSpPr>
      <xdr:spPr>
        <a:xfrm>
          <a:off x="17386377" y="1014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613" name="n_4aveValue【学校施設】&#10;一人当たり面積">
          <a:extLst>
            <a:ext uri="{FF2B5EF4-FFF2-40B4-BE49-F238E27FC236}">
              <a16:creationId xmlns:a16="http://schemas.microsoft.com/office/drawing/2014/main" id="{5316405D-D536-4733-8491-185528A191C4}"/>
            </a:ext>
          </a:extLst>
        </xdr:cNvPr>
        <xdr:cNvSpPr txBox="1"/>
      </xdr:nvSpPr>
      <xdr:spPr>
        <a:xfrm>
          <a:off x="16592627" y="10143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85044</xdr:rowOff>
    </xdr:from>
    <xdr:ext cx="469744" cy="259045"/>
    <xdr:sp macro="" textlink="">
      <xdr:nvSpPr>
        <xdr:cNvPr id="614" name="n_1mainValue【学校施設】&#10;一人当たり面積">
          <a:extLst>
            <a:ext uri="{FF2B5EF4-FFF2-40B4-BE49-F238E27FC236}">
              <a16:creationId xmlns:a16="http://schemas.microsoft.com/office/drawing/2014/main" id="{66B6A668-6EAC-49F3-9B0E-801D3D9E82E7}"/>
            </a:ext>
          </a:extLst>
        </xdr:cNvPr>
        <xdr:cNvSpPr txBox="1"/>
      </xdr:nvSpPr>
      <xdr:spPr>
        <a:xfrm>
          <a:off x="18980227" y="966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101617</xdr:rowOff>
    </xdr:from>
    <xdr:ext cx="469744" cy="259045"/>
    <xdr:sp macro="" textlink="">
      <xdr:nvSpPr>
        <xdr:cNvPr id="615" name="n_2mainValue【学校施設】&#10;一人当たり面積">
          <a:extLst>
            <a:ext uri="{FF2B5EF4-FFF2-40B4-BE49-F238E27FC236}">
              <a16:creationId xmlns:a16="http://schemas.microsoft.com/office/drawing/2014/main" id="{01AE8205-82C1-4EB5-BC9F-FEC536AAF7E9}"/>
            </a:ext>
          </a:extLst>
        </xdr:cNvPr>
        <xdr:cNvSpPr txBox="1"/>
      </xdr:nvSpPr>
      <xdr:spPr>
        <a:xfrm>
          <a:off x="18180127" y="968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105618</xdr:rowOff>
    </xdr:from>
    <xdr:ext cx="469744" cy="259045"/>
    <xdr:sp macro="" textlink="">
      <xdr:nvSpPr>
        <xdr:cNvPr id="616" name="n_3mainValue【学校施設】&#10;一人当たり面積">
          <a:extLst>
            <a:ext uri="{FF2B5EF4-FFF2-40B4-BE49-F238E27FC236}">
              <a16:creationId xmlns:a16="http://schemas.microsoft.com/office/drawing/2014/main" id="{2ED03615-3AD8-46DF-BC76-922441E1D512}"/>
            </a:ext>
          </a:extLst>
        </xdr:cNvPr>
        <xdr:cNvSpPr txBox="1"/>
      </xdr:nvSpPr>
      <xdr:spPr>
        <a:xfrm>
          <a:off x="17386377" y="9687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103903</xdr:rowOff>
    </xdr:from>
    <xdr:ext cx="469744" cy="259045"/>
    <xdr:sp macro="" textlink="">
      <xdr:nvSpPr>
        <xdr:cNvPr id="617" name="n_4mainValue【学校施設】&#10;一人当たり面積">
          <a:extLst>
            <a:ext uri="{FF2B5EF4-FFF2-40B4-BE49-F238E27FC236}">
              <a16:creationId xmlns:a16="http://schemas.microsoft.com/office/drawing/2014/main" id="{EF0BCCE4-6F6B-402B-84CA-88A0A27D6937}"/>
            </a:ext>
          </a:extLst>
        </xdr:cNvPr>
        <xdr:cNvSpPr txBox="1"/>
      </xdr:nvSpPr>
      <xdr:spPr>
        <a:xfrm>
          <a:off x="16592627" y="968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5CE023EE-3DB3-434A-9694-B2149FCDB1CE}"/>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BC88971A-23D2-428E-B54E-751A4AACBCD1}"/>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8F1C2A4A-5EA5-48A0-B06A-D4097919333A}"/>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A6B55E0D-5EF4-47D9-914D-5AF74C4D1D6B}"/>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ED31C346-E224-41B0-86EB-A660A02A722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BB807000-208F-40E7-81A1-238780693807}"/>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FEA5D66A-71DF-443E-850D-28F3DD3395F8}"/>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666FCC70-9144-4A12-8A8A-9EC7D123346C}"/>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F16D0ACA-DFB8-4048-AC3F-ED7D8A04D20C}"/>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056F54CC-DEF4-4E88-B717-BE00E80B8459}"/>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27E3E4BE-0856-42C6-8031-D55D3D754EBB}"/>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1348AD67-D95A-4F2F-A496-221DB8E0000F}"/>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CBCA2DE2-43A2-4018-B955-2F5B2C4AC8BF}"/>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7E31B1C7-3C24-4D68-8DAD-6C50A2D076D7}"/>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BB8CC938-EC3A-4A27-8E64-1BBE3E72442A}"/>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8E1778A0-D57A-445F-9A15-9837649ADA4A}"/>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F5381EFF-C042-4568-96EC-AAC4CD9276B8}"/>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28854A11-6B9A-44E7-90B6-247B5D043ACB}"/>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1B8DF217-6052-4E46-8E78-A413E0C81B39}"/>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02C334D2-1615-4490-93A1-638C94E082CA}"/>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67775DC5-9054-4C5E-8015-CAC22E132CC2}"/>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BE00AFD9-47D5-4F1E-98C8-488C3CA9B6AF}"/>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3C3A0C86-7EAB-47AD-862C-D7DD24A29C66}"/>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D4961D70-B7D8-4163-8EAA-0F941F374842}"/>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BFA9B755-C0DA-4F0B-94D2-5617979827BF}"/>
            </a:ext>
          </a:extLst>
        </xdr:cNvPr>
        <xdr:cNvCxnSpPr/>
      </xdr:nvCxnSpPr>
      <xdr:spPr>
        <a:xfrm flipV="1">
          <a:off x="14699614" y="12977495"/>
          <a:ext cx="0" cy="1341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2DBDA8DF-3906-455B-ABC2-676AA19B0DE1}"/>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AB106217-13E1-4BD7-B796-2E3CA6C8A721}"/>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FFEE4D11-65BD-4574-9520-C8270CA31781}"/>
            </a:ext>
          </a:extLst>
        </xdr:cNvPr>
        <xdr:cNvSpPr txBox="1"/>
      </xdr:nvSpPr>
      <xdr:spPr>
        <a:xfrm>
          <a:off x="14738350" y="1275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87BA8079-C241-4848-B7E2-B49CF2F9C66B}"/>
            </a:ext>
          </a:extLst>
        </xdr:cNvPr>
        <xdr:cNvCxnSpPr/>
      </xdr:nvCxnSpPr>
      <xdr:spPr>
        <a:xfrm>
          <a:off x="14611350" y="129774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47" name="【児童館】&#10;有形固定資産減価償却率平均値テキスト">
          <a:extLst>
            <a:ext uri="{FF2B5EF4-FFF2-40B4-BE49-F238E27FC236}">
              <a16:creationId xmlns:a16="http://schemas.microsoft.com/office/drawing/2014/main" id="{C271BCF4-B715-427A-95B0-36E1C6F6F034}"/>
            </a:ext>
          </a:extLst>
        </xdr:cNvPr>
        <xdr:cNvSpPr txBox="1"/>
      </xdr:nvSpPr>
      <xdr:spPr>
        <a:xfrm>
          <a:off x="14738350" y="13589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0F87559C-7851-4632-AA61-3ABAF38BD5CE}"/>
            </a:ext>
          </a:extLst>
        </xdr:cNvPr>
        <xdr:cNvSpPr/>
      </xdr:nvSpPr>
      <xdr:spPr>
        <a:xfrm>
          <a:off x="14649450" y="1373123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8DA15727-FDE5-4563-BD83-50263E963CF0}"/>
            </a:ext>
          </a:extLst>
        </xdr:cNvPr>
        <xdr:cNvSpPr/>
      </xdr:nvSpPr>
      <xdr:spPr>
        <a:xfrm>
          <a:off x="13887450" y="1372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F7207A77-A24B-4729-8B28-9FE5257919C3}"/>
            </a:ext>
          </a:extLst>
        </xdr:cNvPr>
        <xdr:cNvSpPr/>
      </xdr:nvSpPr>
      <xdr:spPr>
        <a:xfrm>
          <a:off x="13093700" y="1371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1" name="フローチャート: 判断 650">
          <a:extLst>
            <a:ext uri="{FF2B5EF4-FFF2-40B4-BE49-F238E27FC236}">
              <a16:creationId xmlns:a16="http://schemas.microsoft.com/office/drawing/2014/main" id="{E3654B8A-2DC2-4998-8004-88A69B882F5F}"/>
            </a:ext>
          </a:extLst>
        </xdr:cNvPr>
        <xdr:cNvSpPr/>
      </xdr:nvSpPr>
      <xdr:spPr>
        <a:xfrm>
          <a:off x="12299950" y="136594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F4CE0B94-91A1-4068-928B-5545D3E59D4E}"/>
            </a:ext>
          </a:extLst>
        </xdr:cNvPr>
        <xdr:cNvSpPr/>
      </xdr:nvSpPr>
      <xdr:spPr>
        <a:xfrm>
          <a:off x="11487150" y="1360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ABED5951-3B71-42EC-8CDC-F87838B9EA49}"/>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84CBCDFD-475E-48E0-AB2A-A340381EE063}"/>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36055825-6810-444D-A4AE-A95DB6C0AB5D}"/>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C7291DC1-958E-4EE3-9A5C-B3FC0FEA36D1}"/>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959250DD-B846-4EAC-B119-E4647343A5A2}"/>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114936</xdr:rowOff>
    </xdr:from>
    <xdr:to>
      <xdr:col>85</xdr:col>
      <xdr:colOff>177800</xdr:colOff>
      <xdr:row>85</xdr:row>
      <xdr:rowOff>45086</xdr:rowOff>
    </xdr:to>
    <xdr:sp macro="" textlink="">
      <xdr:nvSpPr>
        <xdr:cNvPr id="658" name="楕円 657">
          <a:extLst>
            <a:ext uri="{FF2B5EF4-FFF2-40B4-BE49-F238E27FC236}">
              <a16:creationId xmlns:a16="http://schemas.microsoft.com/office/drawing/2014/main" id="{DAF4C6E2-7E1B-4EBC-B621-E53183D50FB2}"/>
            </a:ext>
          </a:extLst>
        </xdr:cNvPr>
        <xdr:cNvSpPr/>
      </xdr:nvSpPr>
      <xdr:spPr>
        <a:xfrm>
          <a:off x="14649450" y="139896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93363</xdr:rowOff>
    </xdr:from>
    <xdr:ext cx="405111" cy="259045"/>
    <xdr:sp macro="" textlink="">
      <xdr:nvSpPr>
        <xdr:cNvPr id="659" name="【児童館】&#10;有形固定資産減価償却率該当値テキスト">
          <a:extLst>
            <a:ext uri="{FF2B5EF4-FFF2-40B4-BE49-F238E27FC236}">
              <a16:creationId xmlns:a16="http://schemas.microsoft.com/office/drawing/2014/main" id="{70408A2C-D449-4CE3-9AE7-E48497E51DE5}"/>
            </a:ext>
          </a:extLst>
        </xdr:cNvPr>
        <xdr:cNvSpPr txBox="1"/>
      </xdr:nvSpPr>
      <xdr:spPr>
        <a:xfrm>
          <a:off x="14738350"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132080</xdr:rowOff>
    </xdr:from>
    <xdr:to>
      <xdr:col>81</xdr:col>
      <xdr:colOff>101600</xdr:colOff>
      <xdr:row>85</xdr:row>
      <xdr:rowOff>62230</xdr:rowOff>
    </xdr:to>
    <xdr:sp macro="" textlink="">
      <xdr:nvSpPr>
        <xdr:cNvPr id="660" name="楕円 659">
          <a:extLst>
            <a:ext uri="{FF2B5EF4-FFF2-40B4-BE49-F238E27FC236}">
              <a16:creationId xmlns:a16="http://schemas.microsoft.com/office/drawing/2014/main" id="{C6BDB31E-12FA-492E-A292-C0F6409EA380}"/>
            </a:ext>
          </a:extLst>
        </xdr:cNvPr>
        <xdr:cNvSpPr/>
      </xdr:nvSpPr>
      <xdr:spPr>
        <a:xfrm>
          <a:off x="13887450" y="140068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165736</xdr:rowOff>
    </xdr:from>
    <xdr:to>
      <xdr:col>85</xdr:col>
      <xdr:colOff>127000</xdr:colOff>
      <xdr:row>85</xdr:row>
      <xdr:rowOff>11430</xdr:rowOff>
    </xdr:to>
    <xdr:cxnSp macro="">
      <xdr:nvCxnSpPr>
        <xdr:cNvPr id="661" name="直線コネクタ 660">
          <a:extLst>
            <a:ext uri="{FF2B5EF4-FFF2-40B4-BE49-F238E27FC236}">
              <a16:creationId xmlns:a16="http://schemas.microsoft.com/office/drawing/2014/main" id="{C863693F-0855-4D0B-83B2-C053B5849FDE}"/>
            </a:ext>
          </a:extLst>
        </xdr:cNvPr>
        <xdr:cNvCxnSpPr/>
      </xdr:nvCxnSpPr>
      <xdr:spPr>
        <a:xfrm flipV="1">
          <a:off x="13938250" y="14040486"/>
          <a:ext cx="7620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88264</xdr:rowOff>
    </xdr:from>
    <xdr:to>
      <xdr:col>76</xdr:col>
      <xdr:colOff>165100</xdr:colOff>
      <xdr:row>85</xdr:row>
      <xdr:rowOff>18414</xdr:rowOff>
    </xdr:to>
    <xdr:sp macro="" textlink="">
      <xdr:nvSpPr>
        <xdr:cNvPr id="662" name="楕円 661">
          <a:extLst>
            <a:ext uri="{FF2B5EF4-FFF2-40B4-BE49-F238E27FC236}">
              <a16:creationId xmlns:a16="http://schemas.microsoft.com/office/drawing/2014/main" id="{44FD8CA5-09C4-46B9-B9F4-2910698CE1E6}"/>
            </a:ext>
          </a:extLst>
        </xdr:cNvPr>
        <xdr:cNvSpPr/>
      </xdr:nvSpPr>
      <xdr:spPr>
        <a:xfrm>
          <a:off x="13093700" y="139630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139064</xdr:rowOff>
    </xdr:from>
    <xdr:to>
      <xdr:col>81</xdr:col>
      <xdr:colOff>50800</xdr:colOff>
      <xdr:row>85</xdr:row>
      <xdr:rowOff>11430</xdr:rowOff>
    </xdr:to>
    <xdr:cxnSp macro="">
      <xdr:nvCxnSpPr>
        <xdr:cNvPr id="663" name="直線コネクタ 662">
          <a:extLst>
            <a:ext uri="{FF2B5EF4-FFF2-40B4-BE49-F238E27FC236}">
              <a16:creationId xmlns:a16="http://schemas.microsoft.com/office/drawing/2014/main" id="{77E96D8F-8828-48E3-BA6B-EA1309F6D332}"/>
            </a:ext>
          </a:extLst>
        </xdr:cNvPr>
        <xdr:cNvCxnSpPr/>
      </xdr:nvCxnSpPr>
      <xdr:spPr>
        <a:xfrm>
          <a:off x="13144500" y="14013814"/>
          <a:ext cx="793750" cy="3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92075</xdr:rowOff>
    </xdr:from>
    <xdr:to>
      <xdr:col>72</xdr:col>
      <xdr:colOff>38100</xdr:colOff>
      <xdr:row>85</xdr:row>
      <xdr:rowOff>22225</xdr:rowOff>
    </xdr:to>
    <xdr:sp macro="" textlink="">
      <xdr:nvSpPr>
        <xdr:cNvPr id="664" name="楕円 663">
          <a:extLst>
            <a:ext uri="{FF2B5EF4-FFF2-40B4-BE49-F238E27FC236}">
              <a16:creationId xmlns:a16="http://schemas.microsoft.com/office/drawing/2014/main" id="{CE50EB2F-7B46-4895-A050-7D0130106110}"/>
            </a:ext>
          </a:extLst>
        </xdr:cNvPr>
        <xdr:cNvSpPr/>
      </xdr:nvSpPr>
      <xdr:spPr>
        <a:xfrm>
          <a:off x="12299950" y="139668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139064</xdr:rowOff>
    </xdr:from>
    <xdr:to>
      <xdr:col>76</xdr:col>
      <xdr:colOff>114300</xdr:colOff>
      <xdr:row>84</xdr:row>
      <xdr:rowOff>142875</xdr:rowOff>
    </xdr:to>
    <xdr:cxnSp macro="">
      <xdr:nvCxnSpPr>
        <xdr:cNvPr id="665" name="直線コネクタ 664">
          <a:extLst>
            <a:ext uri="{FF2B5EF4-FFF2-40B4-BE49-F238E27FC236}">
              <a16:creationId xmlns:a16="http://schemas.microsoft.com/office/drawing/2014/main" id="{CC451C04-4680-44D3-B3D4-AE8C73E9EC20}"/>
            </a:ext>
          </a:extLst>
        </xdr:cNvPr>
        <xdr:cNvCxnSpPr/>
      </xdr:nvCxnSpPr>
      <xdr:spPr>
        <a:xfrm flipV="1">
          <a:off x="12344400" y="14013814"/>
          <a:ext cx="8001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38736</xdr:rowOff>
    </xdr:from>
    <xdr:to>
      <xdr:col>67</xdr:col>
      <xdr:colOff>101600</xdr:colOff>
      <xdr:row>84</xdr:row>
      <xdr:rowOff>140336</xdr:rowOff>
    </xdr:to>
    <xdr:sp macro="" textlink="">
      <xdr:nvSpPr>
        <xdr:cNvPr id="666" name="楕円 665">
          <a:extLst>
            <a:ext uri="{FF2B5EF4-FFF2-40B4-BE49-F238E27FC236}">
              <a16:creationId xmlns:a16="http://schemas.microsoft.com/office/drawing/2014/main" id="{7EB44678-799C-48D2-BD40-2C025674FDEA}"/>
            </a:ext>
          </a:extLst>
        </xdr:cNvPr>
        <xdr:cNvSpPr/>
      </xdr:nvSpPr>
      <xdr:spPr>
        <a:xfrm>
          <a:off x="11487150" y="1391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89536</xdr:rowOff>
    </xdr:from>
    <xdr:to>
      <xdr:col>71</xdr:col>
      <xdr:colOff>177800</xdr:colOff>
      <xdr:row>84</xdr:row>
      <xdr:rowOff>142875</xdr:rowOff>
    </xdr:to>
    <xdr:cxnSp macro="">
      <xdr:nvCxnSpPr>
        <xdr:cNvPr id="667" name="直線コネクタ 666">
          <a:extLst>
            <a:ext uri="{FF2B5EF4-FFF2-40B4-BE49-F238E27FC236}">
              <a16:creationId xmlns:a16="http://schemas.microsoft.com/office/drawing/2014/main" id="{C035C3F8-D43C-4C20-B5FC-281FF3FACA2E}"/>
            </a:ext>
          </a:extLst>
        </xdr:cNvPr>
        <xdr:cNvCxnSpPr/>
      </xdr:nvCxnSpPr>
      <xdr:spPr>
        <a:xfrm>
          <a:off x="11537950" y="13964286"/>
          <a:ext cx="80645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668" name="n_1aveValue【児童館】&#10;有形固定資産減価償却率">
          <a:extLst>
            <a:ext uri="{FF2B5EF4-FFF2-40B4-BE49-F238E27FC236}">
              <a16:creationId xmlns:a16="http://schemas.microsoft.com/office/drawing/2014/main" id="{5005C95B-813E-452B-A6B3-786872954D49}"/>
            </a:ext>
          </a:extLst>
        </xdr:cNvPr>
        <xdr:cNvSpPr txBox="1"/>
      </xdr:nvSpPr>
      <xdr:spPr>
        <a:xfrm>
          <a:off x="13742044" y="1351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669" name="n_2aveValue【児童館】&#10;有形固定資産減価償却率">
          <a:extLst>
            <a:ext uri="{FF2B5EF4-FFF2-40B4-BE49-F238E27FC236}">
              <a16:creationId xmlns:a16="http://schemas.microsoft.com/office/drawing/2014/main" id="{394E1D5B-3B02-4E59-A79E-9FA9290803DD}"/>
            </a:ext>
          </a:extLst>
        </xdr:cNvPr>
        <xdr:cNvSpPr txBox="1"/>
      </xdr:nvSpPr>
      <xdr:spPr>
        <a:xfrm>
          <a:off x="12960994" y="13500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670" name="n_3aveValue【児童館】&#10;有形固定資産減価償却率">
          <a:extLst>
            <a:ext uri="{FF2B5EF4-FFF2-40B4-BE49-F238E27FC236}">
              <a16:creationId xmlns:a16="http://schemas.microsoft.com/office/drawing/2014/main" id="{BF5E5868-9B9D-40FC-9E8D-07E7D891F77F}"/>
            </a:ext>
          </a:extLst>
        </xdr:cNvPr>
        <xdr:cNvSpPr txBox="1"/>
      </xdr:nvSpPr>
      <xdr:spPr>
        <a:xfrm>
          <a:off x="12167244" y="13441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671" name="n_4aveValue【児童館】&#10;有形固定資産減価償却率">
          <a:extLst>
            <a:ext uri="{FF2B5EF4-FFF2-40B4-BE49-F238E27FC236}">
              <a16:creationId xmlns:a16="http://schemas.microsoft.com/office/drawing/2014/main" id="{0BA5A087-4264-45DD-B11C-BB200B7E52CB}"/>
            </a:ext>
          </a:extLst>
        </xdr:cNvPr>
        <xdr:cNvSpPr txBox="1"/>
      </xdr:nvSpPr>
      <xdr:spPr>
        <a:xfrm>
          <a:off x="11354444" y="13391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53357</xdr:rowOff>
    </xdr:from>
    <xdr:ext cx="405111" cy="259045"/>
    <xdr:sp macro="" textlink="">
      <xdr:nvSpPr>
        <xdr:cNvPr id="672" name="n_1mainValue【児童館】&#10;有形固定資産減価償却率">
          <a:extLst>
            <a:ext uri="{FF2B5EF4-FFF2-40B4-BE49-F238E27FC236}">
              <a16:creationId xmlns:a16="http://schemas.microsoft.com/office/drawing/2014/main" id="{265ACFE4-2474-4BAA-A21D-4183791A913C}"/>
            </a:ext>
          </a:extLst>
        </xdr:cNvPr>
        <xdr:cNvSpPr txBox="1"/>
      </xdr:nvSpPr>
      <xdr:spPr>
        <a:xfrm>
          <a:off x="1374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9541</xdr:rowOff>
    </xdr:from>
    <xdr:ext cx="405111" cy="259045"/>
    <xdr:sp macro="" textlink="">
      <xdr:nvSpPr>
        <xdr:cNvPr id="673" name="n_2mainValue【児童館】&#10;有形固定資産減価償却率">
          <a:extLst>
            <a:ext uri="{FF2B5EF4-FFF2-40B4-BE49-F238E27FC236}">
              <a16:creationId xmlns:a16="http://schemas.microsoft.com/office/drawing/2014/main" id="{F6704F56-A565-4598-9DE7-B719303B6201}"/>
            </a:ext>
          </a:extLst>
        </xdr:cNvPr>
        <xdr:cNvSpPr txBox="1"/>
      </xdr:nvSpPr>
      <xdr:spPr>
        <a:xfrm>
          <a:off x="12960994"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13352</xdr:rowOff>
    </xdr:from>
    <xdr:ext cx="405111" cy="259045"/>
    <xdr:sp macro="" textlink="">
      <xdr:nvSpPr>
        <xdr:cNvPr id="674" name="n_3mainValue【児童館】&#10;有形固定資産減価償却率">
          <a:extLst>
            <a:ext uri="{FF2B5EF4-FFF2-40B4-BE49-F238E27FC236}">
              <a16:creationId xmlns:a16="http://schemas.microsoft.com/office/drawing/2014/main" id="{99BD793D-2838-4756-858D-FD8C71D18101}"/>
            </a:ext>
          </a:extLst>
        </xdr:cNvPr>
        <xdr:cNvSpPr txBox="1"/>
      </xdr:nvSpPr>
      <xdr:spPr>
        <a:xfrm>
          <a:off x="1216724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131463</xdr:rowOff>
    </xdr:from>
    <xdr:ext cx="405111" cy="259045"/>
    <xdr:sp macro="" textlink="">
      <xdr:nvSpPr>
        <xdr:cNvPr id="675" name="n_4mainValue【児童館】&#10;有形固定資産減価償却率">
          <a:extLst>
            <a:ext uri="{FF2B5EF4-FFF2-40B4-BE49-F238E27FC236}">
              <a16:creationId xmlns:a16="http://schemas.microsoft.com/office/drawing/2014/main" id="{B66F8F7B-3E75-4DD8-9697-B65B36ACF37F}"/>
            </a:ext>
          </a:extLst>
        </xdr:cNvPr>
        <xdr:cNvSpPr txBox="1"/>
      </xdr:nvSpPr>
      <xdr:spPr>
        <a:xfrm>
          <a:off x="11354444" y="1400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07269D5B-087A-4EA7-90BC-0B23FD493DA7}"/>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0262BA36-00E4-4F39-8C4C-321E0160DC8D}"/>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35EA12F1-247C-47A7-AD3D-183228C6CD3A}"/>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1621A768-AE02-4488-9BD5-2639CAE346A9}"/>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D1AFBC96-A263-413D-83EA-CD8400E7EBF5}"/>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49E5B4EE-8E80-407C-8575-1AF06F08DA51}"/>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8E46F331-3160-4FE4-ACA9-9817F5344AB9}"/>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91691911-186E-4940-8451-31191D543DCB}"/>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7BFA3BAC-0713-4DAC-AC70-6330C6F476D6}"/>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CDF5CDAA-1C54-4FF2-B275-0F7F3493092F}"/>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7299B371-B0D5-42CF-8AE7-50248BDA1574}"/>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D48C1C36-5FB6-496A-9FAD-CAFAD6E6932A}"/>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517CC5AF-10E4-4439-BCE1-708B78D48686}"/>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8AA4C240-3997-4D98-8239-A16D58AF6F80}"/>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3DDBABDF-5036-46E3-8F89-CD09FAB3EC40}"/>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92CA6E8F-4BC7-4F3E-936A-18AD8B372505}"/>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8A301198-AE21-4846-8368-E327C7FA16F5}"/>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B10AD106-E5DF-44FD-98A3-B25BB5D05DC7}"/>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3EFC3463-9757-4F45-8813-823CCA6A7D09}"/>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855FF475-6F94-4555-BF49-97780911024E}"/>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A3C25C0C-A593-4BB8-8662-4213F4D085B7}"/>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7206431E-E19A-44D1-9141-8C1E7BAD0B89}"/>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DD29391E-7A70-49E1-920D-276FFEDEE4F2}"/>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CEC854E6-4E9B-42C0-BC00-3E1C49385459}"/>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CEE46453-D58D-47AE-A0C1-8390C6779756}"/>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067AAE30-6354-4C2D-9F2F-636D34525E2D}"/>
            </a:ext>
          </a:extLst>
        </xdr:cNvPr>
        <xdr:cNvCxnSpPr/>
      </xdr:nvCxnSpPr>
      <xdr:spPr>
        <a:xfrm flipV="1">
          <a:off x="19951064" y="1292225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9D494C10-E6CA-4ECB-8B40-53325ACFDCCB}"/>
            </a:ext>
          </a:extLst>
        </xdr:cNvPr>
        <xdr:cNvSpPr txBox="1"/>
      </xdr:nvSpPr>
      <xdr:spPr>
        <a:xfrm>
          <a:off x="19989800"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CB4B589A-70AC-4C45-B605-0346D93C5F39}"/>
            </a:ext>
          </a:extLst>
        </xdr:cNvPr>
        <xdr:cNvCxnSpPr/>
      </xdr:nvCxnSpPr>
      <xdr:spPr>
        <a:xfrm>
          <a:off x="19881850" y="1435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AFD460EA-67AE-4CF5-9F5D-3788949E1ABC}"/>
            </a:ext>
          </a:extLst>
        </xdr:cNvPr>
        <xdr:cNvSpPr txBox="1"/>
      </xdr:nvSpPr>
      <xdr:spPr>
        <a:xfrm>
          <a:off x="19989800" y="1271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C4C69A67-74AF-4BA6-B94F-B4307C92FA8B}"/>
            </a:ext>
          </a:extLst>
        </xdr:cNvPr>
        <xdr:cNvCxnSpPr/>
      </xdr:nvCxnSpPr>
      <xdr:spPr>
        <a:xfrm>
          <a:off x="19881850" y="12922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706" name="【児童館】&#10;一人当たり面積平均値テキスト">
          <a:extLst>
            <a:ext uri="{FF2B5EF4-FFF2-40B4-BE49-F238E27FC236}">
              <a16:creationId xmlns:a16="http://schemas.microsoft.com/office/drawing/2014/main" id="{CF871840-22D4-4B19-97FB-5335BADE9E9C}"/>
            </a:ext>
          </a:extLst>
        </xdr:cNvPr>
        <xdr:cNvSpPr txBox="1"/>
      </xdr:nvSpPr>
      <xdr:spPr>
        <a:xfrm>
          <a:off x="19989800" y="13889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455C0ABD-137F-4919-B978-5F1DE6372E93}"/>
            </a:ext>
          </a:extLst>
        </xdr:cNvPr>
        <xdr:cNvSpPr/>
      </xdr:nvSpPr>
      <xdr:spPr>
        <a:xfrm>
          <a:off x="19900900" y="1391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1198238F-80CB-44AB-9A94-44E02CA6A0C9}"/>
            </a:ext>
          </a:extLst>
        </xdr:cNvPr>
        <xdr:cNvSpPr/>
      </xdr:nvSpPr>
      <xdr:spPr>
        <a:xfrm>
          <a:off x="19157950" y="139110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73B02E3F-FA51-4F11-9C95-89DF54A43AF4}"/>
            </a:ext>
          </a:extLst>
        </xdr:cNvPr>
        <xdr:cNvSpPr/>
      </xdr:nvSpPr>
      <xdr:spPr>
        <a:xfrm>
          <a:off x="18345150" y="13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0" name="フローチャート: 判断 709">
          <a:extLst>
            <a:ext uri="{FF2B5EF4-FFF2-40B4-BE49-F238E27FC236}">
              <a16:creationId xmlns:a16="http://schemas.microsoft.com/office/drawing/2014/main" id="{02D4EF4F-5FA1-497C-BE98-92DDA7451D4A}"/>
            </a:ext>
          </a:extLst>
        </xdr:cNvPr>
        <xdr:cNvSpPr/>
      </xdr:nvSpPr>
      <xdr:spPr>
        <a:xfrm>
          <a:off x="17551400" y="139436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1" name="フローチャート: 判断 710">
          <a:extLst>
            <a:ext uri="{FF2B5EF4-FFF2-40B4-BE49-F238E27FC236}">
              <a16:creationId xmlns:a16="http://schemas.microsoft.com/office/drawing/2014/main" id="{42B6CBBD-64BD-4D93-9966-D21DF64CEEDA}"/>
            </a:ext>
          </a:extLst>
        </xdr:cNvPr>
        <xdr:cNvSpPr/>
      </xdr:nvSpPr>
      <xdr:spPr>
        <a:xfrm>
          <a:off x="16757650" y="139436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6E178038-C56E-4702-BBF9-E3BE88BEE42E}"/>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587AF829-E1DF-4515-8551-116965461FFC}"/>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3FDA18C9-3E17-4E03-B1C2-A00503CDCA45}"/>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517B84A3-7360-4E22-B4C0-128149BC4736}"/>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15B43D25-6D0E-4B68-8FFC-69A0017AEECB}"/>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19957</xdr:rowOff>
    </xdr:from>
    <xdr:to>
      <xdr:col>116</xdr:col>
      <xdr:colOff>114300</xdr:colOff>
      <xdr:row>80</xdr:row>
      <xdr:rowOff>121557</xdr:rowOff>
    </xdr:to>
    <xdr:sp macro="" textlink="">
      <xdr:nvSpPr>
        <xdr:cNvPr id="717" name="楕円 716">
          <a:extLst>
            <a:ext uri="{FF2B5EF4-FFF2-40B4-BE49-F238E27FC236}">
              <a16:creationId xmlns:a16="http://schemas.microsoft.com/office/drawing/2014/main" id="{D1D2E5D2-04A7-467A-B73F-7B0AAE8BA635}"/>
            </a:ext>
          </a:extLst>
        </xdr:cNvPr>
        <xdr:cNvSpPr/>
      </xdr:nvSpPr>
      <xdr:spPr>
        <a:xfrm>
          <a:off x="19900900" y="1323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42834</xdr:rowOff>
    </xdr:from>
    <xdr:ext cx="469744" cy="259045"/>
    <xdr:sp macro="" textlink="">
      <xdr:nvSpPr>
        <xdr:cNvPr id="718" name="【児童館】&#10;一人当たり面積該当値テキスト">
          <a:extLst>
            <a:ext uri="{FF2B5EF4-FFF2-40B4-BE49-F238E27FC236}">
              <a16:creationId xmlns:a16="http://schemas.microsoft.com/office/drawing/2014/main" id="{7A60848F-1E9F-4C6D-BDBD-F61BCD89B1C1}"/>
            </a:ext>
          </a:extLst>
        </xdr:cNvPr>
        <xdr:cNvSpPr txBox="1"/>
      </xdr:nvSpPr>
      <xdr:spPr>
        <a:xfrm>
          <a:off x="19989800" y="1309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126093</xdr:rowOff>
    </xdr:from>
    <xdr:to>
      <xdr:col>112</xdr:col>
      <xdr:colOff>38100</xdr:colOff>
      <xdr:row>80</xdr:row>
      <xdr:rowOff>56243</xdr:rowOff>
    </xdr:to>
    <xdr:sp macro="" textlink="">
      <xdr:nvSpPr>
        <xdr:cNvPr id="719" name="楕円 718">
          <a:extLst>
            <a:ext uri="{FF2B5EF4-FFF2-40B4-BE49-F238E27FC236}">
              <a16:creationId xmlns:a16="http://schemas.microsoft.com/office/drawing/2014/main" id="{40F86933-CBDD-4896-B97C-94ED5ED7D132}"/>
            </a:ext>
          </a:extLst>
        </xdr:cNvPr>
        <xdr:cNvSpPr/>
      </xdr:nvSpPr>
      <xdr:spPr>
        <a:xfrm>
          <a:off x="19157950" y="131753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5443</xdr:rowOff>
    </xdr:from>
    <xdr:to>
      <xdr:col>116</xdr:col>
      <xdr:colOff>63500</xdr:colOff>
      <xdr:row>80</xdr:row>
      <xdr:rowOff>70757</xdr:rowOff>
    </xdr:to>
    <xdr:cxnSp macro="">
      <xdr:nvCxnSpPr>
        <xdr:cNvPr id="720" name="直線コネクタ 719">
          <a:extLst>
            <a:ext uri="{FF2B5EF4-FFF2-40B4-BE49-F238E27FC236}">
              <a16:creationId xmlns:a16="http://schemas.microsoft.com/office/drawing/2014/main" id="{98A93AEE-0AB4-470B-A480-3C090CBCC61E}"/>
            </a:ext>
          </a:extLst>
        </xdr:cNvPr>
        <xdr:cNvCxnSpPr/>
      </xdr:nvCxnSpPr>
      <xdr:spPr>
        <a:xfrm>
          <a:off x="19202400" y="13219793"/>
          <a:ext cx="7493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142421</xdr:rowOff>
    </xdr:from>
    <xdr:to>
      <xdr:col>107</xdr:col>
      <xdr:colOff>101600</xdr:colOff>
      <xdr:row>80</xdr:row>
      <xdr:rowOff>72571</xdr:rowOff>
    </xdr:to>
    <xdr:sp macro="" textlink="">
      <xdr:nvSpPr>
        <xdr:cNvPr id="721" name="楕円 720">
          <a:extLst>
            <a:ext uri="{FF2B5EF4-FFF2-40B4-BE49-F238E27FC236}">
              <a16:creationId xmlns:a16="http://schemas.microsoft.com/office/drawing/2014/main" id="{F8C2DE24-A816-431A-8FBC-97BE055325A0}"/>
            </a:ext>
          </a:extLst>
        </xdr:cNvPr>
        <xdr:cNvSpPr/>
      </xdr:nvSpPr>
      <xdr:spPr>
        <a:xfrm>
          <a:off x="18345150" y="131916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5443</xdr:rowOff>
    </xdr:from>
    <xdr:to>
      <xdr:col>111</xdr:col>
      <xdr:colOff>177800</xdr:colOff>
      <xdr:row>80</xdr:row>
      <xdr:rowOff>21771</xdr:rowOff>
    </xdr:to>
    <xdr:cxnSp macro="">
      <xdr:nvCxnSpPr>
        <xdr:cNvPr id="722" name="直線コネクタ 721">
          <a:extLst>
            <a:ext uri="{FF2B5EF4-FFF2-40B4-BE49-F238E27FC236}">
              <a16:creationId xmlns:a16="http://schemas.microsoft.com/office/drawing/2014/main" id="{D532DA47-9850-4BC4-BE95-FF091D2D979F}"/>
            </a:ext>
          </a:extLst>
        </xdr:cNvPr>
        <xdr:cNvCxnSpPr/>
      </xdr:nvCxnSpPr>
      <xdr:spPr>
        <a:xfrm flipV="1">
          <a:off x="18395950" y="13219793"/>
          <a:ext cx="8064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85271</xdr:rowOff>
    </xdr:from>
    <xdr:to>
      <xdr:col>102</xdr:col>
      <xdr:colOff>165100</xdr:colOff>
      <xdr:row>81</xdr:row>
      <xdr:rowOff>15421</xdr:rowOff>
    </xdr:to>
    <xdr:sp macro="" textlink="">
      <xdr:nvSpPr>
        <xdr:cNvPr id="723" name="楕円 722">
          <a:extLst>
            <a:ext uri="{FF2B5EF4-FFF2-40B4-BE49-F238E27FC236}">
              <a16:creationId xmlns:a16="http://schemas.microsoft.com/office/drawing/2014/main" id="{CC4A8594-4CB9-4863-8750-8B0020DEE06C}"/>
            </a:ext>
          </a:extLst>
        </xdr:cNvPr>
        <xdr:cNvSpPr/>
      </xdr:nvSpPr>
      <xdr:spPr>
        <a:xfrm>
          <a:off x="17551400" y="132996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21771</xdr:rowOff>
    </xdr:from>
    <xdr:to>
      <xdr:col>107</xdr:col>
      <xdr:colOff>50800</xdr:colOff>
      <xdr:row>80</xdr:row>
      <xdr:rowOff>136071</xdr:rowOff>
    </xdr:to>
    <xdr:cxnSp macro="">
      <xdr:nvCxnSpPr>
        <xdr:cNvPr id="724" name="直線コネクタ 723">
          <a:extLst>
            <a:ext uri="{FF2B5EF4-FFF2-40B4-BE49-F238E27FC236}">
              <a16:creationId xmlns:a16="http://schemas.microsoft.com/office/drawing/2014/main" id="{E71BDE3E-A2C4-4253-859B-16DBCEEABDEE}"/>
            </a:ext>
          </a:extLst>
        </xdr:cNvPr>
        <xdr:cNvCxnSpPr/>
      </xdr:nvCxnSpPr>
      <xdr:spPr>
        <a:xfrm flipV="1">
          <a:off x="17602200" y="13236121"/>
          <a:ext cx="79375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85271</xdr:rowOff>
    </xdr:from>
    <xdr:to>
      <xdr:col>98</xdr:col>
      <xdr:colOff>38100</xdr:colOff>
      <xdr:row>81</xdr:row>
      <xdr:rowOff>15421</xdr:rowOff>
    </xdr:to>
    <xdr:sp macro="" textlink="">
      <xdr:nvSpPr>
        <xdr:cNvPr id="725" name="楕円 724">
          <a:extLst>
            <a:ext uri="{FF2B5EF4-FFF2-40B4-BE49-F238E27FC236}">
              <a16:creationId xmlns:a16="http://schemas.microsoft.com/office/drawing/2014/main" id="{B8FD07A1-9AE3-47EE-9DD2-E376C7AFD04C}"/>
            </a:ext>
          </a:extLst>
        </xdr:cNvPr>
        <xdr:cNvSpPr/>
      </xdr:nvSpPr>
      <xdr:spPr>
        <a:xfrm>
          <a:off x="16757650" y="132996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136071</xdr:rowOff>
    </xdr:from>
    <xdr:to>
      <xdr:col>102</xdr:col>
      <xdr:colOff>114300</xdr:colOff>
      <xdr:row>80</xdr:row>
      <xdr:rowOff>136071</xdr:rowOff>
    </xdr:to>
    <xdr:cxnSp macro="">
      <xdr:nvCxnSpPr>
        <xdr:cNvPr id="726" name="直線コネクタ 725">
          <a:extLst>
            <a:ext uri="{FF2B5EF4-FFF2-40B4-BE49-F238E27FC236}">
              <a16:creationId xmlns:a16="http://schemas.microsoft.com/office/drawing/2014/main" id="{6CC0691C-9778-4AF6-A754-5727DF381969}"/>
            </a:ext>
          </a:extLst>
        </xdr:cNvPr>
        <xdr:cNvCxnSpPr/>
      </xdr:nvCxnSpPr>
      <xdr:spPr>
        <a:xfrm>
          <a:off x="16802100" y="1335042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727" name="n_1aveValue【児童館】&#10;一人当たり面積">
          <a:extLst>
            <a:ext uri="{FF2B5EF4-FFF2-40B4-BE49-F238E27FC236}">
              <a16:creationId xmlns:a16="http://schemas.microsoft.com/office/drawing/2014/main" id="{C5AACE37-E597-4172-920B-CE15DD277E1B}"/>
            </a:ext>
          </a:extLst>
        </xdr:cNvPr>
        <xdr:cNvSpPr txBox="1"/>
      </xdr:nvSpPr>
      <xdr:spPr>
        <a:xfrm>
          <a:off x="18980227" y="140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728" name="n_2aveValue【児童館】&#10;一人当たり面積">
          <a:extLst>
            <a:ext uri="{FF2B5EF4-FFF2-40B4-BE49-F238E27FC236}">
              <a16:creationId xmlns:a16="http://schemas.microsoft.com/office/drawing/2014/main" id="{5CCBED71-9D9F-4024-A272-A42EA755959F}"/>
            </a:ext>
          </a:extLst>
        </xdr:cNvPr>
        <xdr:cNvSpPr txBox="1"/>
      </xdr:nvSpPr>
      <xdr:spPr>
        <a:xfrm>
          <a:off x="18180127" y="1402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729" name="n_3aveValue【児童館】&#10;一人当たり面積">
          <a:extLst>
            <a:ext uri="{FF2B5EF4-FFF2-40B4-BE49-F238E27FC236}">
              <a16:creationId xmlns:a16="http://schemas.microsoft.com/office/drawing/2014/main" id="{8BE5E203-20DF-4988-B2A2-EDC9CFD44496}"/>
            </a:ext>
          </a:extLst>
        </xdr:cNvPr>
        <xdr:cNvSpPr txBox="1"/>
      </xdr:nvSpPr>
      <xdr:spPr>
        <a:xfrm>
          <a:off x="17386377" y="1403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730" name="n_4aveValue【児童館】&#10;一人当たり面積">
          <a:extLst>
            <a:ext uri="{FF2B5EF4-FFF2-40B4-BE49-F238E27FC236}">
              <a16:creationId xmlns:a16="http://schemas.microsoft.com/office/drawing/2014/main" id="{AB7A3482-02B5-426D-82F1-694550D42FEC}"/>
            </a:ext>
          </a:extLst>
        </xdr:cNvPr>
        <xdr:cNvSpPr txBox="1"/>
      </xdr:nvSpPr>
      <xdr:spPr>
        <a:xfrm>
          <a:off x="16592627" y="1403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72770</xdr:rowOff>
    </xdr:from>
    <xdr:ext cx="469744" cy="259045"/>
    <xdr:sp macro="" textlink="">
      <xdr:nvSpPr>
        <xdr:cNvPr id="731" name="n_1mainValue【児童館】&#10;一人当たり面積">
          <a:extLst>
            <a:ext uri="{FF2B5EF4-FFF2-40B4-BE49-F238E27FC236}">
              <a16:creationId xmlns:a16="http://schemas.microsoft.com/office/drawing/2014/main" id="{36D941C7-A6B9-413A-838F-74B81570CE52}"/>
            </a:ext>
          </a:extLst>
        </xdr:cNvPr>
        <xdr:cNvSpPr txBox="1"/>
      </xdr:nvSpPr>
      <xdr:spPr>
        <a:xfrm>
          <a:off x="18980227" y="1295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89098</xdr:rowOff>
    </xdr:from>
    <xdr:ext cx="469744" cy="259045"/>
    <xdr:sp macro="" textlink="">
      <xdr:nvSpPr>
        <xdr:cNvPr id="732" name="n_2mainValue【児童館】&#10;一人当たり面積">
          <a:extLst>
            <a:ext uri="{FF2B5EF4-FFF2-40B4-BE49-F238E27FC236}">
              <a16:creationId xmlns:a16="http://schemas.microsoft.com/office/drawing/2014/main" id="{B90A7338-F473-4F78-990C-0DEB83F6E122}"/>
            </a:ext>
          </a:extLst>
        </xdr:cNvPr>
        <xdr:cNvSpPr txBox="1"/>
      </xdr:nvSpPr>
      <xdr:spPr>
        <a:xfrm>
          <a:off x="18180127" y="1297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31948</xdr:rowOff>
    </xdr:from>
    <xdr:ext cx="469744" cy="259045"/>
    <xdr:sp macro="" textlink="">
      <xdr:nvSpPr>
        <xdr:cNvPr id="733" name="n_3mainValue【児童館】&#10;一人当たり面積">
          <a:extLst>
            <a:ext uri="{FF2B5EF4-FFF2-40B4-BE49-F238E27FC236}">
              <a16:creationId xmlns:a16="http://schemas.microsoft.com/office/drawing/2014/main" id="{CD759F9D-0222-477C-8A73-C3DDD15B401C}"/>
            </a:ext>
          </a:extLst>
        </xdr:cNvPr>
        <xdr:cNvSpPr txBox="1"/>
      </xdr:nvSpPr>
      <xdr:spPr>
        <a:xfrm>
          <a:off x="17386377" y="1308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31948</xdr:rowOff>
    </xdr:from>
    <xdr:ext cx="469744" cy="259045"/>
    <xdr:sp macro="" textlink="">
      <xdr:nvSpPr>
        <xdr:cNvPr id="734" name="n_4mainValue【児童館】&#10;一人当たり面積">
          <a:extLst>
            <a:ext uri="{FF2B5EF4-FFF2-40B4-BE49-F238E27FC236}">
              <a16:creationId xmlns:a16="http://schemas.microsoft.com/office/drawing/2014/main" id="{6179B31F-3B85-420E-A5D3-327BD672DF74}"/>
            </a:ext>
          </a:extLst>
        </xdr:cNvPr>
        <xdr:cNvSpPr txBox="1"/>
      </xdr:nvSpPr>
      <xdr:spPr>
        <a:xfrm>
          <a:off x="16592627" y="1308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84462D00-55A3-4407-8859-94425D74D301}"/>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75AA758F-61B7-48CB-A3C8-FF0E560208FC}"/>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F9C64F10-7E1C-4D2E-A6F7-59DFEADFC40C}"/>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F663E265-B903-4D66-B86D-B611FD0C4876}"/>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EFE65DF3-2E5F-45A9-8F72-43A48EF72DE4}"/>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A09F59BD-780D-4130-8430-B828C1238D21}"/>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E24A741D-DD4F-4FB0-BC0A-5B2483B53B97}"/>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B6B5F33B-7683-45C8-850D-24B46C1D40C4}"/>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270F27B6-14E4-42F5-9A52-59614B052BDC}"/>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67D51BEC-A690-4E2D-ABEB-A210FA02B156}"/>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29B3C212-876E-4BF3-8219-B00BEB991AB8}"/>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838801CD-86A7-4DAC-B52D-9014E732FF2B}"/>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F3C36678-8AC0-424E-9DE5-9E45D64CB276}"/>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328D5698-E99D-4BF0-8A97-F7A96C0F7E5E}"/>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5F856C3D-5AD5-4980-86E3-98A9CCDD59DD}"/>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2F8DDFA2-17CF-45C2-9286-A24267927288}"/>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6B09B837-6BF8-4439-8B99-21632EC2662C}"/>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2D8BE3AA-6FEF-4BF6-8A53-BF85708B7EA8}"/>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682BD0BB-3C20-4863-8299-1B21B54B42F3}"/>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3FD2E12D-AAD3-468D-ABFC-8295B8FF90D6}"/>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68D8EEB4-C7EA-45EF-AAD1-896152ACE98C}"/>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05E41F5B-76A7-473D-BF9A-5AA1E162FC36}"/>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0E3936EE-5DB2-4354-9104-7AC80D5391A4}"/>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55BC4ECC-D918-481E-8137-8493EC57F692}"/>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a:extLst>
            <a:ext uri="{FF2B5EF4-FFF2-40B4-BE49-F238E27FC236}">
              <a16:creationId xmlns:a16="http://schemas.microsoft.com/office/drawing/2014/main" id="{F6FD404E-7201-4622-9682-9E01D847D700}"/>
            </a:ext>
          </a:extLst>
        </xdr:cNvPr>
        <xdr:cNvCxnSpPr/>
      </xdr:nvCxnSpPr>
      <xdr:spPr>
        <a:xfrm flipV="1">
          <a:off x="14699614" y="165125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a:extLst>
            <a:ext uri="{FF2B5EF4-FFF2-40B4-BE49-F238E27FC236}">
              <a16:creationId xmlns:a16="http://schemas.microsoft.com/office/drawing/2014/main" id="{AEE34AF3-2E94-41AC-B1C7-C76CE5263BA2}"/>
            </a:ext>
          </a:extLst>
        </xdr:cNvPr>
        <xdr:cNvSpPr txBox="1"/>
      </xdr:nvSpPr>
      <xdr:spPr>
        <a:xfrm>
          <a:off x="14738350"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AFC3F6DA-27CE-4463-94E7-EEACE4813F75}"/>
            </a:ext>
          </a:extLst>
        </xdr:cNvPr>
        <xdr:cNvCxnSpPr/>
      </xdr:nvCxnSpPr>
      <xdr:spPr>
        <a:xfrm>
          <a:off x="14611350" y="17956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a:extLst>
            <a:ext uri="{FF2B5EF4-FFF2-40B4-BE49-F238E27FC236}">
              <a16:creationId xmlns:a16="http://schemas.microsoft.com/office/drawing/2014/main" id="{98D9BB8E-F9E4-46D6-8E37-8BCB55F2F400}"/>
            </a:ext>
          </a:extLst>
        </xdr:cNvPr>
        <xdr:cNvSpPr txBox="1"/>
      </xdr:nvSpPr>
      <xdr:spPr>
        <a:xfrm>
          <a:off x="14738350" y="1628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a:extLst>
            <a:ext uri="{FF2B5EF4-FFF2-40B4-BE49-F238E27FC236}">
              <a16:creationId xmlns:a16="http://schemas.microsoft.com/office/drawing/2014/main" id="{6F392783-FD8A-4477-867C-F74985413BCC}"/>
            </a:ext>
          </a:extLst>
        </xdr:cNvPr>
        <xdr:cNvCxnSpPr/>
      </xdr:nvCxnSpPr>
      <xdr:spPr>
        <a:xfrm>
          <a:off x="14611350" y="165125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764" name="【公民館】&#10;有形固定資産減価償却率平均値テキスト">
          <a:extLst>
            <a:ext uri="{FF2B5EF4-FFF2-40B4-BE49-F238E27FC236}">
              <a16:creationId xmlns:a16="http://schemas.microsoft.com/office/drawing/2014/main" id="{1CC16C83-DBD7-4B18-9D94-3679626D20BF}"/>
            </a:ext>
          </a:extLst>
        </xdr:cNvPr>
        <xdr:cNvSpPr txBox="1"/>
      </xdr:nvSpPr>
      <xdr:spPr>
        <a:xfrm>
          <a:off x="14738350" y="17197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a:extLst>
            <a:ext uri="{FF2B5EF4-FFF2-40B4-BE49-F238E27FC236}">
              <a16:creationId xmlns:a16="http://schemas.microsoft.com/office/drawing/2014/main" id="{1CFB3BC6-D071-4F0F-A460-8CC851B25620}"/>
            </a:ext>
          </a:extLst>
        </xdr:cNvPr>
        <xdr:cNvSpPr/>
      </xdr:nvSpPr>
      <xdr:spPr>
        <a:xfrm>
          <a:off x="14649450" y="1734566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B403294F-0F76-40EF-ACB8-6FFA4DA5097C}"/>
            </a:ext>
          </a:extLst>
        </xdr:cNvPr>
        <xdr:cNvSpPr/>
      </xdr:nvSpPr>
      <xdr:spPr>
        <a:xfrm>
          <a:off x="13887450" y="1732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a:extLst>
            <a:ext uri="{FF2B5EF4-FFF2-40B4-BE49-F238E27FC236}">
              <a16:creationId xmlns:a16="http://schemas.microsoft.com/office/drawing/2014/main" id="{9528780D-B7D1-41EA-A02C-E813BCCDA8FC}"/>
            </a:ext>
          </a:extLst>
        </xdr:cNvPr>
        <xdr:cNvSpPr/>
      </xdr:nvSpPr>
      <xdr:spPr>
        <a:xfrm>
          <a:off x="13093700" y="1729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68" name="フローチャート: 判断 767">
          <a:extLst>
            <a:ext uri="{FF2B5EF4-FFF2-40B4-BE49-F238E27FC236}">
              <a16:creationId xmlns:a16="http://schemas.microsoft.com/office/drawing/2014/main" id="{2F14FBE4-B778-4E57-B34C-AF53D9C9C408}"/>
            </a:ext>
          </a:extLst>
        </xdr:cNvPr>
        <xdr:cNvSpPr/>
      </xdr:nvSpPr>
      <xdr:spPr>
        <a:xfrm>
          <a:off x="12299950" y="172885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a:extLst>
            <a:ext uri="{FF2B5EF4-FFF2-40B4-BE49-F238E27FC236}">
              <a16:creationId xmlns:a16="http://schemas.microsoft.com/office/drawing/2014/main" id="{A76341DF-683B-4BC9-9EA5-932F83BD0476}"/>
            </a:ext>
          </a:extLst>
        </xdr:cNvPr>
        <xdr:cNvSpPr/>
      </xdr:nvSpPr>
      <xdr:spPr>
        <a:xfrm>
          <a:off x="11487150" y="1726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1C6367D7-4A3C-4790-8CF3-8059C5D6204B}"/>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F8954EFF-56D7-4D08-89B1-4833FCE68C9D}"/>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3DD663F-488C-4E6E-927C-F83792A481D1}"/>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44A78737-4CA5-4ADC-BAEC-A5112DF41939}"/>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7774A258-6298-4C1E-8DAB-057B1669FA88}"/>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775" name="楕円 774">
          <a:extLst>
            <a:ext uri="{FF2B5EF4-FFF2-40B4-BE49-F238E27FC236}">
              <a16:creationId xmlns:a16="http://schemas.microsoft.com/office/drawing/2014/main" id="{73D4E8B2-00D3-4F08-B36C-00BBB604DADF}"/>
            </a:ext>
          </a:extLst>
        </xdr:cNvPr>
        <xdr:cNvSpPr/>
      </xdr:nvSpPr>
      <xdr:spPr>
        <a:xfrm>
          <a:off x="14649450" y="1752663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74313</xdr:rowOff>
    </xdr:from>
    <xdr:ext cx="405111" cy="259045"/>
    <xdr:sp macro="" textlink="">
      <xdr:nvSpPr>
        <xdr:cNvPr id="776" name="【公民館】&#10;有形固定資産減価償却率該当値テキスト">
          <a:extLst>
            <a:ext uri="{FF2B5EF4-FFF2-40B4-BE49-F238E27FC236}">
              <a16:creationId xmlns:a16="http://schemas.microsoft.com/office/drawing/2014/main" id="{375DECB2-FDD7-4945-8A3A-422C0DDE4826}"/>
            </a:ext>
          </a:extLst>
        </xdr:cNvPr>
        <xdr:cNvSpPr txBox="1"/>
      </xdr:nvSpPr>
      <xdr:spPr>
        <a:xfrm>
          <a:off x="14738350" y="1750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59689</xdr:rowOff>
    </xdr:from>
    <xdr:to>
      <xdr:col>81</xdr:col>
      <xdr:colOff>101600</xdr:colOff>
      <xdr:row>106</xdr:row>
      <xdr:rowOff>161289</xdr:rowOff>
    </xdr:to>
    <xdr:sp macro="" textlink="">
      <xdr:nvSpPr>
        <xdr:cNvPr id="777" name="楕円 776">
          <a:extLst>
            <a:ext uri="{FF2B5EF4-FFF2-40B4-BE49-F238E27FC236}">
              <a16:creationId xmlns:a16="http://schemas.microsoft.com/office/drawing/2014/main" id="{9BC0F2F5-C3C6-42A6-9E2C-5F93B7C48D38}"/>
            </a:ext>
          </a:extLst>
        </xdr:cNvPr>
        <xdr:cNvSpPr/>
      </xdr:nvSpPr>
      <xdr:spPr>
        <a:xfrm>
          <a:off x="1388745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146686</xdr:rowOff>
    </xdr:from>
    <xdr:to>
      <xdr:col>85</xdr:col>
      <xdr:colOff>127000</xdr:colOff>
      <xdr:row>106</xdr:row>
      <xdr:rowOff>110489</xdr:rowOff>
    </xdr:to>
    <xdr:cxnSp macro="">
      <xdr:nvCxnSpPr>
        <xdr:cNvPr id="778" name="直線コネクタ 777">
          <a:extLst>
            <a:ext uri="{FF2B5EF4-FFF2-40B4-BE49-F238E27FC236}">
              <a16:creationId xmlns:a16="http://schemas.microsoft.com/office/drawing/2014/main" id="{D9CF2719-905A-43B5-9DEA-52C89BF35E14}"/>
            </a:ext>
          </a:extLst>
        </xdr:cNvPr>
        <xdr:cNvCxnSpPr/>
      </xdr:nvCxnSpPr>
      <xdr:spPr>
        <a:xfrm flipV="1">
          <a:off x="13938250" y="17577436"/>
          <a:ext cx="762000" cy="13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21589</xdr:rowOff>
    </xdr:from>
    <xdr:to>
      <xdr:col>76</xdr:col>
      <xdr:colOff>165100</xdr:colOff>
      <xdr:row>106</xdr:row>
      <xdr:rowOff>123189</xdr:rowOff>
    </xdr:to>
    <xdr:sp macro="" textlink="">
      <xdr:nvSpPr>
        <xdr:cNvPr id="779" name="楕円 778">
          <a:extLst>
            <a:ext uri="{FF2B5EF4-FFF2-40B4-BE49-F238E27FC236}">
              <a16:creationId xmlns:a16="http://schemas.microsoft.com/office/drawing/2014/main" id="{F6D0FF51-9054-463E-AD1D-9CA6EF42E00C}"/>
            </a:ext>
          </a:extLst>
        </xdr:cNvPr>
        <xdr:cNvSpPr/>
      </xdr:nvSpPr>
      <xdr:spPr>
        <a:xfrm>
          <a:off x="13093700" y="1762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72389</xdr:rowOff>
    </xdr:from>
    <xdr:to>
      <xdr:col>81</xdr:col>
      <xdr:colOff>50800</xdr:colOff>
      <xdr:row>106</xdr:row>
      <xdr:rowOff>110489</xdr:rowOff>
    </xdr:to>
    <xdr:cxnSp macro="">
      <xdr:nvCxnSpPr>
        <xdr:cNvPr id="780" name="直線コネクタ 779">
          <a:extLst>
            <a:ext uri="{FF2B5EF4-FFF2-40B4-BE49-F238E27FC236}">
              <a16:creationId xmlns:a16="http://schemas.microsoft.com/office/drawing/2014/main" id="{984F554F-B0DF-4F08-B413-38DD0808CA81}"/>
            </a:ext>
          </a:extLst>
        </xdr:cNvPr>
        <xdr:cNvCxnSpPr/>
      </xdr:nvCxnSpPr>
      <xdr:spPr>
        <a:xfrm>
          <a:off x="13144500" y="17674589"/>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156845</xdr:rowOff>
    </xdr:from>
    <xdr:to>
      <xdr:col>72</xdr:col>
      <xdr:colOff>38100</xdr:colOff>
      <xdr:row>106</xdr:row>
      <xdr:rowOff>86995</xdr:rowOff>
    </xdr:to>
    <xdr:sp macro="" textlink="">
      <xdr:nvSpPr>
        <xdr:cNvPr id="781" name="楕円 780">
          <a:extLst>
            <a:ext uri="{FF2B5EF4-FFF2-40B4-BE49-F238E27FC236}">
              <a16:creationId xmlns:a16="http://schemas.microsoft.com/office/drawing/2014/main" id="{7F1DAD01-1231-4EFD-AF30-062EFA3AB198}"/>
            </a:ext>
          </a:extLst>
        </xdr:cNvPr>
        <xdr:cNvSpPr/>
      </xdr:nvSpPr>
      <xdr:spPr>
        <a:xfrm>
          <a:off x="12299950" y="175875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36195</xdr:rowOff>
    </xdr:from>
    <xdr:to>
      <xdr:col>76</xdr:col>
      <xdr:colOff>114300</xdr:colOff>
      <xdr:row>106</xdr:row>
      <xdr:rowOff>72389</xdr:rowOff>
    </xdr:to>
    <xdr:cxnSp macro="">
      <xdr:nvCxnSpPr>
        <xdr:cNvPr id="782" name="直線コネクタ 781">
          <a:extLst>
            <a:ext uri="{FF2B5EF4-FFF2-40B4-BE49-F238E27FC236}">
              <a16:creationId xmlns:a16="http://schemas.microsoft.com/office/drawing/2014/main" id="{491B680E-2EA6-48F3-9F02-EF94135897AC}"/>
            </a:ext>
          </a:extLst>
        </xdr:cNvPr>
        <xdr:cNvCxnSpPr/>
      </xdr:nvCxnSpPr>
      <xdr:spPr>
        <a:xfrm>
          <a:off x="12344400" y="17638395"/>
          <a:ext cx="8001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116839</xdr:rowOff>
    </xdr:from>
    <xdr:to>
      <xdr:col>67</xdr:col>
      <xdr:colOff>101600</xdr:colOff>
      <xdr:row>106</xdr:row>
      <xdr:rowOff>46989</xdr:rowOff>
    </xdr:to>
    <xdr:sp macro="" textlink="">
      <xdr:nvSpPr>
        <xdr:cNvPr id="783" name="楕円 782">
          <a:extLst>
            <a:ext uri="{FF2B5EF4-FFF2-40B4-BE49-F238E27FC236}">
              <a16:creationId xmlns:a16="http://schemas.microsoft.com/office/drawing/2014/main" id="{CDEEA74D-A040-43AB-9F68-C0F2C25C11CF}"/>
            </a:ext>
          </a:extLst>
        </xdr:cNvPr>
        <xdr:cNvSpPr/>
      </xdr:nvSpPr>
      <xdr:spPr>
        <a:xfrm>
          <a:off x="1148715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167639</xdr:rowOff>
    </xdr:from>
    <xdr:to>
      <xdr:col>71</xdr:col>
      <xdr:colOff>177800</xdr:colOff>
      <xdr:row>106</xdr:row>
      <xdr:rowOff>36195</xdr:rowOff>
    </xdr:to>
    <xdr:cxnSp macro="">
      <xdr:nvCxnSpPr>
        <xdr:cNvPr id="784" name="直線コネクタ 783">
          <a:extLst>
            <a:ext uri="{FF2B5EF4-FFF2-40B4-BE49-F238E27FC236}">
              <a16:creationId xmlns:a16="http://schemas.microsoft.com/office/drawing/2014/main" id="{66A24A06-3772-45BC-B68A-7608D0E53F0F}"/>
            </a:ext>
          </a:extLst>
        </xdr:cNvPr>
        <xdr:cNvCxnSpPr/>
      </xdr:nvCxnSpPr>
      <xdr:spPr>
        <a:xfrm>
          <a:off x="11537950" y="17598389"/>
          <a:ext cx="80645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85" name="n_1aveValue【公民館】&#10;有形固定資産減価償却率">
          <a:extLst>
            <a:ext uri="{FF2B5EF4-FFF2-40B4-BE49-F238E27FC236}">
              <a16:creationId xmlns:a16="http://schemas.microsoft.com/office/drawing/2014/main" id="{A4DE5DEC-6C0D-4118-B435-0A10882DB621}"/>
            </a:ext>
          </a:extLst>
        </xdr:cNvPr>
        <xdr:cNvSpPr txBox="1"/>
      </xdr:nvSpPr>
      <xdr:spPr>
        <a:xfrm>
          <a:off x="13742044" y="1709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786" name="n_2aveValue【公民館】&#10;有形固定資産減価償却率">
          <a:extLst>
            <a:ext uri="{FF2B5EF4-FFF2-40B4-BE49-F238E27FC236}">
              <a16:creationId xmlns:a16="http://schemas.microsoft.com/office/drawing/2014/main" id="{8FC21720-731B-45FC-A7B7-F2B60C95D5C4}"/>
            </a:ext>
          </a:extLst>
        </xdr:cNvPr>
        <xdr:cNvSpPr txBox="1"/>
      </xdr:nvSpPr>
      <xdr:spPr>
        <a:xfrm>
          <a:off x="12960994" y="1707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787" name="n_3aveValue【公民館】&#10;有形固定資産減価償却率">
          <a:extLst>
            <a:ext uri="{FF2B5EF4-FFF2-40B4-BE49-F238E27FC236}">
              <a16:creationId xmlns:a16="http://schemas.microsoft.com/office/drawing/2014/main" id="{80BCF69E-93BE-4F7C-9D7E-34147D4F478C}"/>
            </a:ext>
          </a:extLst>
        </xdr:cNvPr>
        <xdr:cNvSpPr txBox="1"/>
      </xdr:nvSpPr>
      <xdr:spPr>
        <a:xfrm>
          <a:off x="12167244" y="1706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88" name="n_4aveValue【公民館】&#10;有形固定資産減価償却率">
          <a:extLst>
            <a:ext uri="{FF2B5EF4-FFF2-40B4-BE49-F238E27FC236}">
              <a16:creationId xmlns:a16="http://schemas.microsoft.com/office/drawing/2014/main" id="{749B1444-C0D6-4124-B5BA-C50777EF08AC}"/>
            </a:ext>
          </a:extLst>
        </xdr:cNvPr>
        <xdr:cNvSpPr txBox="1"/>
      </xdr:nvSpPr>
      <xdr:spPr>
        <a:xfrm>
          <a:off x="11354444" y="1704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152416</xdr:rowOff>
    </xdr:from>
    <xdr:ext cx="405111" cy="259045"/>
    <xdr:sp macro="" textlink="">
      <xdr:nvSpPr>
        <xdr:cNvPr id="789" name="n_1mainValue【公民館】&#10;有形固定資産減価償却率">
          <a:extLst>
            <a:ext uri="{FF2B5EF4-FFF2-40B4-BE49-F238E27FC236}">
              <a16:creationId xmlns:a16="http://schemas.microsoft.com/office/drawing/2014/main" id="{90A7FE1F-3D42-479A-A08D-9C0FFEC644DC}"/>
            </a:ext>
          </a:extLst>
        </xdr:cNvPr>
        <xdr:cNvSpPr txBox="1"/>
      </xdr:nvSpPr>
      <xdr:spPr>
        <a:xfrm>
          <a:off x="137420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114316</xdr:rowOff>
    </xdr:from>
    <xdr:ext cx="405111" cy="259045"/>
    <xdr:sp macro="" textlink="">
      <xdr:nvSpPr>
        <xdr:cNvPr id="790" name="n_2mainValue【公民館】&#10;有形固定資産減価償却率">
          <a:extLst>
            <a:ext uri="{FF2B5EF4-FFF2-40B4-BE49-F238E27FC236}">
              <a16:creationId xmlns:a16="http://schemas.microsoft.com/office/drawing/2014/main" id="{164CB3C7-52FE-43FD-85E1-35259B35A33D}"/>
            </a:ext>
          </a:extLst>
        </xdr:cNvPr>
        <xdr:cNvSpPr txBox="1"/>
      </xdr:nvSpPr>
      <xdr:spPr>
        <a:xfrm>
          <a:off x="12960994" y="17716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78122</xdr:rowOff>
    </xdr:from>
    <xdr:ext cx="405111" cy="259045"/>
    <xdr:sp macro="" textlink="">
      <xdr:nvSpPr>
        <xdr:cNvPr id="791" name="n_3mainValue【公民館】&#10;有形固定資産減価償却率">
          <a:extLst>
            <a:ext uri="{FF2B5EF4-FFF2-40B4-BE49-F238E27FC236}">
              <a16:creationId xmlns:a16="http://schemas.microsoft.com/office/drawing/2014/main" id="{54393A87-868E-475C-84F3-81A66A6F1793}"/>
            </a:ext>
          </a:extLst>
        </xdr:cNvPr>
        <xdr:cNvSpPr txBox="1"/>
      </xdr:nvSpPr>
      <xdr:spPr>
        <a:xfrm>
          <a:off x="12167244" y="1768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38116</xdr:rowOff>
    </xdr:from>
    <xdr:ext cx="405111" cy="259045"/>
    <xdr:sp macro="" textlink="">
      <xdr:nvSpPr>
        <xdr:cNvPr id="792" name="n_4mainValue【公民館】&#10;有形固定資産減価償却率">
          <a:extLst>
            <a:ext uri="{FF2B5EF4-FFF2-40B4-BE49-F238E27FC236}">
              <a16:creationId xmlns:a16="http://schemas.microsoft.com/office/drawing/2014/main" id="{7F4DD903-3DF8-4F28-B177-3EAECD7046C1}"/>
            </a:ext>
          </a:extLst>
        </xdr:cNvPr>
        <xdr:cNvSpPr txBox="1"/>
      </xdr:nvSpPr>
      <xdr:spPr>
        <a:xfrm>
          <a:off x="11354444"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A12F5BEA-E449-4E44-9B9F-EC9BFB80B7DF}"/>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E6713EA0-8197-46C5-B616-F71586231509}"/>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18DF3857-55BD-467D-AB70-3030B2643DA1}"/>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C0096139-95D7-4736-A1CF-6FB485713CE1}"/>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2509F786-7C25-45DF-A529-3F099DFE067F}"/>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91B58AC4-B9C6-4745-9C86-2E559C803D83}"/>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F4D2CEC0-2BC5-4565-BDAE-8FAFA0231897}"/>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EB0A5CA2-9A75-4A29-90D0-CB31C36CBED2}"/>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F6A7D764-2609-41F1-9A25-8F94B5829E84}"/>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4C92FBB1-61BF-4160-ABE0-15BF409982DA}"/>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2B1DDF01-1E3A-4AB6-B845-96C8BED84013}"/>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754CBD06-F22F-4767-8BC7-53BECC5B1888}"/>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60E229CC-7C5F-4701-A3C3-AB70229FCF79}"/>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E61182AE-80B9-4147-A66D-4CBB796DE47E}"/>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FA6A62E9-BB84-458C-8891-93F25BEDDDD7}"/>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08C8A2F8-44E2-4EFC-8127-754A4D1D3D74}"/>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68E051EE-0350-44F2-BBB6-732F587E45FF}"/>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CAD27E72-F708-4157-A5FC-623089AF1BA4}"/>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B999E0E3-A0D7-44DB-84E8-B311108037C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0C42C900-C0F5-4A6F-993D-BDE345934389}"/>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57AC7B53-07D8-4B18-87EC-334293EF64E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FFC27165-966D-4644-9724-997857672E12}"/>
            </a:ext>
          </a:extLst>
        </xdr:cNvPr>
        <xdr:cNvCxnSpPr/>
      </xdr:nvCxnSpPr>
      <xdr:spPr>
        <a:xfrm flipV="1">
          <a:off x="19951064" y="165674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6DDBDF51-BE29-4B2D-A765-A0D896B95C72}"/>
            </a:ext>
          </a:extLst>
        </xdr:cNvPr>
        <xdr:cNvSpPr txBox="1"/>
      </xdr:nvSpPr>
      <xdr:spPr>
        <a:xfrm>
          <a:off x="19989800" y="180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FA12D1F8-B773-4E00-A71A-2B8DAC2C8FA2}"/>
            </a:ext>
          </a:extLst>
        </xdr:cNvPr>
        <xdr:cNvCxnSpPr/>
      </xdr:nvCxnSpPr>
      <xdr:spPr>
        <a:xfrm>
          <a:off x="19881850" y="180075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a:extLst>
            <a:ext uri="{FF2B5EF4-FFF2-40B4-BE49-F238E27FC236}">
              <a16:creationId xmlns:a16="http://schemas.microsoft.com/office/drawing/2014/main" id="{BD539599-E44F-4D2B-A193-1372F6FFDB98}"/>
            </a:ext>
          </a:extLst>
        </xdr:cNvPr>
        <xdr:cNvSpPr txBox="1"/>
      </xdr:nvSpPr>
      <xdr:spPr>
        <a:xfrm>
          <a:off x="19989800" y="1634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a:extLst>
            <a:ext uri="{FF2B5EF4-FFF2-40B4-BE49-F238E27FC236}">
              <a16:creationId xmlns:a16="http://schemas.microsoft.com/office/drawing/2014/main" id="{08A5077B-08D3-43CE-B660-0F95371C87DF}"/>
            </a:ext>
          </a:extLst>
        </xdr:cNvPr>
        <xdr:cNvCxnSpPr/>
      </xdr:nvCxnSpPr>
      <xdr:spPr>
        <a:xfrm>
          <a:off x="19881850" y="16567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819" name="【公民館】&#10;一人当たり面積平均値テキスト">
          <a:extLst>
            <a:ext uri="{FF2B5EF4-FFF2-40B4-BE49-F238E27FC236}">
              <a16:creationId xmlns:a16="http://schemas.microsoft.com/office/drawing/2014/main" id="{AB75C444-3984-418E-800D-5094ECD86FD9}"/>
            </a:ext>
          </a:extLst>
        </xdr:cNvPr>
        <xdr:cNvSpPr txBox="1"/>
      </xdr:nvSpPr>
      <xdr:spPr>
        <a:xfrm>
          <a:off x="19989800" y="17467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D90935C4-5534-4C82-9F6E-A0AF0F489B02}"/>
            </a:ext>
          </a:extLst>
        </xdr:cNvPr>
        <xdr:cNvSpPr/>
      </xdr:nvSpPr>
      <xdr:spPr>
        <a:xfrm>
          <a:off x="199009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a:extLst>
            <a:ext uri="{FF2B5EF4-FFF2-40B4-BE49-F238E27FC236}">
              <a16:creationId xmlns:a16="http://schemas.microsoft.com/office/drawing/2014/main" id="{7FFB7957-F11F-465E-80EA-A70D89C837F7}"/>
            </a:ext>
          </a:extLst>
        </xdr:cNvPr>
        <xdr:cNvSpPr/>
      </xdr:nvSpPr>
      <xdr:spPr>
        <a:xfrm>
          <a:off x="19157950" y="176115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a:extLst>
            <a:ext uri="{FF2B5EF4-FFF2-40B4-BE49-F238E27FC236}">
              <a16:creationId xmlns:a16="http://schemas.microsoft.com/office/drawing/2014/main" id="{CC7E1849-64B3-4810-8112-E5660AF8030E}"/>
            </a:ext>
          </a:extLst>
        </xdr:cNvPr>
        <xdr:cNvSpPr/>
      </xdr:nvSpPr>
      <xdr:spPr>
        <a:xfrm>
          <a:off x="18345150" y="176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3" name="フローチャート: 判断 822">
          <a:extLst>
            <a:ext uri="{FF2B5EF4-FFF2-40B4-BE49-F238E27FC236}">
              <a16:creationId xmlns:a16="http://schemas.microsoft.com/office/drawing/2014/main" id="{82DD7629-FD10-4ACB-AEA6-71827BC360F5}"/>
            </a:ext>
          </a:extLst>
        </xdr:cNvPr>
        <xdr:cNvSpPr/>
      </xdr:nvSpPr>
      <xdr:spPr>
        <a:xfrm>
          <a:off x="175514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a:extLst>
            <a:ext uri="{FF2B5EF4-FFF2-40B4-BE49-F238E27FC236}">
              <a16:creationId xmlns:a16="http://schemas.microsoft.com/office/drawing/2014/main" id="{F69E1EBB-2861-4467-B6C8-6BD1BD8F817A}"/>
            </a:ext>
          </a:extLst>
        </xdr:cNvPr>
        <xdr:cNvSpPr/>
      </xdr:nvSpPr>
      <xdr:spPr>
        <a:xfrm>
          <a:off x="16757650" y="176596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142D511B-D768-46C8-99F9-58CF39E566D7}"/>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CD54BC64-723D-4C51-A50C-E1CF78E807BF}"/>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BD81D3AD-C35B-4521-A44F-6257A9CB52BD}"/>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30F0B2FB-568F-4D55-9BA4-F810F219970F}"/>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CD211E8B-5ADC-44C1-B5B6-261D37C73668}"/>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830" name="楕円 829">
          <a:extLst>
            <a:ext uri="{FF2B5EF4-FFF2-40B4-BE49-F238E27FC236}">
              <a16:creationId xmlns:a16="http://schemas.microsoft.com/office/drawing/2014/main" id="{B414F5BE-7E52-4EE4-88D1-A723BC2F1E64}"/>
            </a:ext>
          </a:extLst>
        </xdr:cNvPr>
        <xdr:cNvSpPr/>
      </xdr:nvSpPr>
      <xdr:spPr>
        <a:xfrm>
          <a:off x="19900900" y="1761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166133</xdr:rowOff>
    </xdr:from>
    <xdr:ext cx="469744" cy="259045"/>
    <xdr:sp macro="" textlink="">
      <xdr:nvSpPr>
        <xdr:cNvPr id="831" name="【公民館】&#10;一人当たり面積該当値テキスト">
          <a:extLst>
            <a:ext uri="{FF2B5EF4-FFF2-40B4-BE49-F238E27FC236}">
              <a16:creationId xmlns:a16="http://schemas.microsoft.com/office/drawing/2014/main" id="{D6E40794-3CB1-453A-9EBE-56538065C295}"/>
            </a:ext>
          </a:extLst>
        </xdr:cNvPr>
        <xdr:cNvSpPr txBox="1"/>
      </xdr:nvSpPr>
      <xdr:spPr>
        <a:xfrm>
          <a:off x="19989800" y="1759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11685</xdr:rowOff>
    </xdr:from>
    <xdr:to>
      <xdr:col>112</xdr:col>
      <xdr:colOff>38100</xdr:colOff>
      <xdr:row>106</xdr:row>
      <xdr:rowOff>113285</xdr:rowOff>
    </xdr:to>
    <xdr:sp macro="" textlink="">
      <xdr:nvSpPr>
        <xdr:cNvPr id="832" name="楕円 831">
          <a:extLst>
            <a:ext uri="{FF2B5EF4-FFF2-40B4-BE49-F238E27FC236}">
              <a16:creationId xmlns:a16="http://schemas.microsoft.com/office/drawing/2014/main" id="{ABE4FB64-524B-45F4-A7A5-787520090CFC}"/>
            </a:ext>
          </a:extLst>
        </xdr:cNvPr>
        <xdr:cNvSpPr/>
      </xdr:nvSpPr>
      <xdr:spPr>
        <a:xfrm>
          <a:off x="19157950" y="176138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62485</xdr:rowOff>
    </xdr:from>
    <xdr:to>
      <xdr:col>116</xdr:col>
      <xdr:colOff>63500</xdr:colOff>
      <xdr:row>106</xdr:row>
      <xdr:rowOff>67056</xdr:rowOff>
    </xdr:to>
    <xdr:cxnSp macro="">
      <xdr:nvCxnSpPr>
        <xdr:cNvPr id="833" name="直線コネクタ 832">
          <a:extLst>
            <a:ext uri="{FF2B5EF4-FFF2-40B4-BE49-F238E27FC236}">
              <a16:creationId xmlns:a16="http://schemas.microsoft.com/office/drawing/2014/main" id="{7E670DFB-0503-4420-9C41-A93FAC7CC16A}"/>
            </a:ext>
          </a:extLst>
        </xdr:cNvPr>
        <xdr:cNvCxnSpPr/>
      </xdr:nvCxnSpPr>
      <xdr:spPr>
        <a:xfrm>
          <a:off x="19202400" y="17664685"/>
          <a:ext cx="7493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xdr:rowOff>
    </xdr:from>
    <xdr:to>
      <xdr:col>107</xdr:col>
      <xdr:colOff>101600</xdr:colOff>
      <xdr:row>106</xdr:row>
      <xdr:rowOff>117856</xdr:rowOff>
    </xdr:to>
    <xdr:sp macro="" textlink="">
      <xdr:nvSpPr>
        <xdr:cNvPr id="834" name="楕円 833">
          <a:extLst>
            <a:ext uri="{FF2B5EF4-FFF2-40B4-BE49-F238E27FC236}">
              <a16:creationId xmlns:a16="http://schemas.microsoft.com/office/drawing/2014/main" id="{1AB854D2-CC62-48A4-B348-F7CD9D90FD52}"/>
            </a:ext>
          </a:extLst>
        </xdr:cNvPr>
        <xdr:cNvSpPr/>
      </xdr:nvSpPr>
      <xdr:spPr>
        <a:xfrm>
          <a:off x="18345150" y="1761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62485</xdr:rowOff>
    </xdr:from>
    <xdr:to>
      <xdr:col>111</xdr:col>
      <xdr:colOff>177800</xdr:colOff>
      <xdr:row>106</xdr:row>
      <xdr:rowOff>67056</xdr:rowOff>
    </xdr:to>
    <xdr:cxnSp macro="">
      <xdr:nvCxnSpPr>
        <xdr:cNvPr id="835" name="直線コネクタ 834">
          <a:extLst>
            <a:ext uri="{FF2B5EF4-FFF2-40B4-BE49-F238E27FC236}">
              <a16:creationId xmlns:a16="http://schemas.microsoft.com/office/drawing/2014/main" id="{22257638-ACEB-4A68-92F8-0552B0CE4C98}"/>
            </a:ext>
          </a:extLst>
        </xdr:cNvPr>
        <xdr:cNvCxnSpPr/>
      </xdr:nvCxnSpPr>
      <xdr:spPr>
        <a:xfrm flipV="1">
          <a:off x="18395950" y="17664685"/>
          <a:ext cx="80645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18542</xdr:rowOff>
    </xdr:from>
    <xdr:to>
      <xdr:col>102</xdr:col>
      <xdr:colOff>165100</xdr:colOff>
      <xdr:row>106</xdr:row>
      <xdr:rowOff>120142</xdr:rowOff>
    </xdr:to>
    <xdr:sp macro="" textlink="">
      <xdr:nvSpPr>
        <xdr:cNvPr id="836" name="楕円 835">
          <a:extLst>
            <a:ext uri="{FF2B5EF4-FFF2-40B4-BE49-F238E27FC236}">
              <a16:creationId xmlns:a16="http://schemas.microsoft.com/office/drawing/2014/main" id="{CB34CC44-6EB6-4879-BA91-0F7BF6D0F4A2}"/>
            </a:ext>
          </a:extLst>
        </xdr:cNvPr>
        <xdr:cNvSpPr/>
      </xdr:nvSpPr>
      <xdr:spPr>
        <a:xfrm>
          <a:off x="17551400" y="1762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67056</xdr:rowOff>
    </xdr:from>
    <xdr:to>
      <xdr:col>107</xdr:col>
      <xdr:colOff>50800</xdr:colOff>
      <xdr:row>106</xdr:row>
      <xdr:rowOff>69342</xdr:rowOff>
    </xdr:to>
    <xdr:cxnSp macro="">
      <xdr:nvCxnSpPr>
        <xdr:cNvPr id="837" name="直線コネクタ 836">
          <a:extLst>
            <a:ext uri="{FF2B5EF4-FFF2-40B4-BE49-F238E27FC236}">
              <a16:creationId xmlns:a16="http://schemas.microsoft.com/office/drawing/2014/main" id="{B2CE252A-50FF-4B83-AC18-58470F45740A}"/>
            </a:ext>
          </a:extLst>
        </xdr:cNvPr>
        <xdr:cNvCxnSpPr/>
      </xdr:nvCxnSpPr>
      <xdr:spPr>
        <a:xfrm flipV="1">
          <a:off x="17602200" y="17669256"/>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73406</xdr:rowOff>
    </xdr:from>
    <xdr:to>
      <xdr:col>98</xdr:col>
      <xdr:colOff>38100</xdr:colOff>
      <xdr:row>107</xdr:row>
      <xdr:rowOff>3556</xdr:rowOff>
    </xdr:to>
    <xdr:sp macro="" textlink="">
      <xdr:nvSpPr>
        <xdr:cNvPr id="838" name="楕円 837">
          <a:extLst>
            <a:ext uri="{FF2B5EF4-FFF2-40B4-BE49-F238E27FC236}">
              <a16:creationId xmlns:a16="http://schemas.microsoft.com/office/drawing/2014/main" id="{CE216C57-76A2-41E1-9524-B4389BEAD7A1}"/>
            </a:ext>
          </a:extLst>
        </xdr:cNvPr>
        <xdr:cNvSpPr/>
      </xdr:nvSpPr>
      <xdr:spPr>
        <a:xfrm>
          <a:off x="16757650" y="176756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69342</xdr:rowOff>
    </xdr:from>
    <xdr:to>
      <xdr:col>102</xdr:col>
      <xdr:colOff>114300</xdr:colOff>
      <xdr:row>106</xdr:row>
      <xdr:rowOff>124206</xdr:rowOff>
    </xdr:to>
    <xdr:cxnSp macro="">
      <xdr:nvCxnSpPr>
        <xdr:cNvPr id="839" name="直線コネクタ 838">
          <a:extLst>
            <a:ext uri="{FF2B5EF4-FFF2-40B4-BE49-F238E27FC236}">
              <a16:creationId xmlns:a16="http://schemas.microsoft.com/office/drawing/2014/main" id="{13968AD5-AB94-48A2-9554-90EE48D4E45D}"/>
            </a:ext>
          </a:extLst>
        </xdr:cNvPr>
        <xdr:cNvCxnSpPr/>
      </xdr:nvCxnSpPr>
      <xdr:spPr>
        <a:xfrm flipV="1">
          <a:off x="16802100" y="17671542"/>
          <a:ext cx="8001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127525</xdr:rowOff>
    </xdr:from>
    <xdr:ext cx="469744" cy="259045"/>
    <xdr:sp macro="" textlink="">
      <xdr:nvSpPr>
        <xdr:cNvPr id="840" name="n_1aveValue【公民館】&#10;一人当たり面積">
          <a:extLst>
            <a:ext uri="{FF2B5EF4-FFF2-40B4-BE49-F238E27FC236}">
              <a16:creationId xmlns:a16="http://schemas.microsoft.com/office/drawing/2014/main" id="{460EE7BC-96F8-4360-AF9C-4ABB92C5D98B}"/>
            </a:ext>
          </a:extLst>
        </xdr:cNvPr>
        <xdr:cNvSpPr txBox="1"/>
      </xdr:nvSpPr>
      <xdr:spPr>
        <a:xfrm>
          <a:off x="18980227" y="1738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841" name="n_2aveValue【公民館】&#10;一人当たり面積">
          <a:extLst>
            <a:ext uri="{FF2B5EF4-FFF2-40B4-BE49-F238E27FC236}">
              <a16:creationId xmlns:a16="http://schemas.microsoft.com/office/drawing/2014/main" id="{B04B2FBE-414F-4BFB-BE98-D48F13D9432D}"/>
            </a:ext>
          </a:extLst>
        </xdr:cNvPr>
        <xdr:cNvSpPr txBox="1"/>
      </xdr:nvSpPr>
      <xdr:spPr>
        <a:xfrm>
          <a:off x="18180127" y="1738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842" name="n_3aveValue【公民館】&#10;一人当たり面積">
          <a:extLst>
            <a:ext uri="{FF2B5EF4-FFF2-40B4-BE49-F238E27FC236}">
              <a16:creationId xmlns:a16="http://schemas.microsoft.com/office/drawing/2014/main" id="{5E910A58-F2D7-48ED-8DCE-3465ADCF5F0E}"/>
            </a:ext>
          </a:extLst>
        </xdr:cNvPr>
        <xdr:cNvSpPr txBox="1"/>
      </xdr:nvSpPr>
      <xdr:spPr>
        <a:xfrm>
          <a:off x="17386377" y="1774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843" name="n_4aveValue【公民館】&#10;一人当たり面積">
          <a:extLst>
            <a:ext uri="{FF2B5EF4-FFF2-40B4-BE49-F238E27FC236}">
              <a16:creationId xmlns:a16="http://schemas.microsoft.com/office/drawing/2014/main" id="{D10B1A40-7602-4B2F-BE68-88D4D9BB2503}"/>
            </a:ext>
          </a:extLst>
        </xdr:cNvPr>
        <xdr:cNvSpPr txBox="1"/>
      </xdr:nvSpPr>
      <xdr:spPr>
        <a:xfrm>
          <a:off x="16592627" y="1743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104412</xdr:rowOff>
    </xdr:from>
    <xdr:ext cx="469744" cy="259045"/>
    <xdr:sp macro="" textlink="">
      <xdr:nvSpPr>
        <xdr:cNvPr id="844" name="n_1mainValue【公民館】&#10;一人当たり面積">
          <a:extLst>
            <a:ext uri="{FF2B5EF4-FFF2-40B4-BE49-F238E27FC236}">
              <a16:creationId xmlns:a16="http://schemas.microsoft.com/office/drawing/2014/main" id="{9F30F826-EF2F-4F8D-9127-7DFEC0E9CC42}"/>
            </a:ext>
          </a:extLst>
        </xdr:cNvPr>
        <xdr:cNvSpPr txBox="1"/>
      </xdr:nvSpPr>
      <xdr:spPr>
        <a:xfrm>
          <a:off x="18980227" y="1770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108983</xdr:rowOff>
    </xdr:from>
    <xdr:ext cx="469744" cy="259045"/>
    <xdr:sp macro="" textlink="">
      <xdr:nvSpPr>
        <xdr:cNvPr id="845" name="n_2mainValue【公民館】&#10;一人当たり面積">
          <a:extLst>
            <a:ext uri="{FF2B5EF4-FFF2-40B4-BE49-F238E27FC236}">
              <a16:creationId xmlns:a16="http://schemas.microsoft.com/office/drawing/2014/main" id="{BE67EC30-19AA-46AC-99BF-69B790F128C2}"/>
            </a:ext>
          </a:extLst>
        </xdr:cNvPr>
        <xdr:cNvSpPr txBox="1"/>
      </xdr:nvSpPr>
      <xdr:spPr>
        <a:xfrm>
          <a:off x="18180127" y="1771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136669</xdr:rowOff>
    </xdr:from>
    <xdr:ext cx="469744" cy="259045"/>
    <xdr:sp macro="" textlink="">
      <xdr:nvSpPr>
        <xdr:cNvPr id="846" name="n_3mainValue【公民館】&#10;一人当たり面積">
          <a:extLst>
            <a:ext uri="{FF2B5EF4-FFF2-40B4-BE49-F238E27FC236}">
              <a16:creationId xmlns:a16="http://schemas.microsoft.com/office/drawing/2014/main" id="{3BF7E1EC-7F9E-4C76-820E-AE9BE1ED0BD4}"/>
            </a:ext>
          </a:extLst>
        </xdr:cNvPr>
        <xdr:cNvSpPr txBox="1"/>
      </xdr:nvSpPr>
      <xdr:spPr>
        <a:xfrm>
          <a:off x="17386377" y="1739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166133</xdr:rowOff>
    </xdr:from>
    <xdr:ext cx="469744" cy="259045"/>
    <xdr:sp macro="" textlink="">
      <xdr:nvSpPr>
        <xdr:cNvPr id="847" name="n_4mainValue【公民館】&#10;一人当たり面積">
          <a:extLst>
            <a:ext uri="{FF2B5EF4-FFF2-40B4-BE49-F238E27FC236}">
              <a16:creationId xmlns:a16="http://schemas.microsoft.com/office/drawing/2014/main" id="{8B28D5DF-86FC-41DC-BB41-0AB05B22AB98}"/>
            </a:ext>
          </a:extLst>
        </xdr:cNvPr>
        <xdr:cNvSpPr txBox="1"/>
      </xdr:nvSpPr>
      <xdr:spPr>
        <a:xfrm>
          <a:off x="16592627" y="1776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B4B8C9BE-768C-4899-B6BD-BFBEAA463E28}"/>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7EFFF96B-31BF-4895-AD17-927E97E2CABC}"/>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4DCC39FA-132E-4C2C-BC58-F62BA72BF5CE}"/>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類似団体と比較して、有形固定資産減価償却率が特に高くなっている施設は</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橋梁・トンネル</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である。一方、特に低くなっている施設は、</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である。</a:t>
          </a:r>
        </a:p>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橋梁・トンネル</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は、建設後</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年を経過した施設が全体の約</a:t>
          </a:r>
          <a:r>
            <a:rPr kumimoji="1" lang="en-US" altLang="ja-JP" sz="1100">
              <a:solidFill>
                <a:schemeClr val="dk1"/>
              </a:solidFill>
              <a:effectLst/>
              <a:latin typeface="+mn-lt"/>
              <a:ea typeface="+mn-ea"/>
              <a:cs typeface="+mn-cs"/>
            </a:rPr>
            <a:t>34</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(2020</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を占めていることなどにより、</a:t>
          </a:r>
          <a:r>
            <a:rPr kumimoji="1" lang="ja-JP" altLang="ja-JP" sz="1100">
              <a:solidFill>
                <a:schemeClr val="dk1"/>
              </a:solidFill>
              <a:effectLst/>
              <a:latin typeface="+mn-lt"/>
              <a:ea typeface="+mn-ea"/>
              <a:cs typeface="+mn-cs"/>
            </a:rPr>
            <a:t>有形固定資産減価償却率は高い水準となっている。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月に改定した「道路橋長寿命化計画」に基づき、</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年サイクルで点検を行い、点検結果を踏まえて必要な補修工事等を実施している。</a:t>
          </a: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は、供用開始から</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年を経過した施設が多く、</a:t>
          </a:r>
          <a:r>
            <a:rPr kumimoji="1" lang="ja-JP" altLang="ja-JP" sz="1100">
              <a:solidFill>
                <a:schemeClr val="dk1"/>
              </a:solidFill>
              <a:effectLst/>
              <a:latin typeface="+mn-lt"/>
              <a:ea typeface="+mn-ea"/>
              <a:cs typeface="+mn-cs"/>
            </a:rPr>
            <a:t>減価償却が進んでいること</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有形固定資産減価償却率は高い水準となっている。</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月に改定した「市営住宅長寿命化計画」</a:t>
          </a:r>
          <a:r>
            <a:rPr kumimoji="1" lang="ja-JP" altLang="en-US" sz="1100">
              <a:solidFill>
                <a:schemeClr val="dk1"/>
              </a:solidFill>
              <a:effectLst/>
              <a:latin typeface="+mn-lt"/>
              <a:ea typeface="+mn-ea"/>
              <a:cs typeface="+mn-cs"/>
            </a:rPr>
            <a:t>に基づき、耐震補強など</a:t>
          </a:r>
          <a:r>
            <a:rPr kumimoji="1" lang="ja-JP" altLang="ja-JP" sz="1100">
              <a:solidFill>
                <a:schemeClr val="dk1"/>
              </a:solidFill>
              <a:effectLst/>
              <a:latin typeface="+mn-lt"/>
              <a:ea typeface="+mn-ea"/>
              <a:cs typeface="+mn-cs"/>
            </a:rPr>
            <a:t>計画的に実施している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老朽化した施設が多く償却率は高</a:t>
          </a:r>
          <a:r>
            <a:rPr kumimoji="1" lang="ja-JP" altLang="en-US" sz="1100">
              <a:solidFill>
                <a:schemeClr val="dk1"/>
              </a:solidFill>
              <a:effectLst/>
              <a:latin typeface="+mn-lt"/>
              <a:ea typeface="+mn-ea"/>
              <a:cs typeface="+mn-cs"/>
            </a:rPr>
            <a:t>止まりし</a:t>
          </a:r>
          <a:r>
            <a:rPr kumimoji="1" lang="ja-JP" altLang="ja-JP" sz="1100">
              <a:solidFill>
                <a:schemeClr val="dk1"/>
              </a:solidFill>
              <a:effectLst/>
              <a:latin typeface="+mn-lt"/>
              <a:ea typeface="+mn-ea"/>
              <a:cs typeface="+mn-cs"/>
            </a:rPr>
            <a:t>ている。</a:t>
          </a:r>
          <a:endParaRPr lang="ja-JP" altLang="ja-JP" sz="1100">
            <a:effectLst/>
          </a:endParaRPr>
        </a:p>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は、昭和</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年代後半から</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年代に築造された施設が多いことにより、有形固定資産減価償却率は高い水準となっている。</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月に改定した「教育施設等長寿命化方針」</a:t>
          </a:r>
          <a:r>
            <a:rPr kumimoji="1" lang="ja-JP" altLang="en-US" sz="1100">
              <a:solidFill>
                <a:schemeClr val="dk1"/>
              </a:solidFill>
              <a:effectLst/>
              <a:latin typeface="+mn-lt"/>
              <a:ea typeface="+mn-ea"/>
              <a:cs typeface="+mn-cs"/>
            </a:rPr>
            <a:t>に基づき、</a:t>
          </a:r>
          <a:r>
            <a:rPr kumimoji="1" lang="ja-JP" altLang="ja-JP" sz="1100">
              <a:solidFill>
                <a:schemeClr val="dk1"/>
              </a:solidFill>
              <a:effectLst/>
              <a:latin typeface="+mn-lt"/>
              <a:ea typeface="+mn-ea"/>
              <a:cs typeface="+mn-cs"/>
            </a:rPr>
            <a:t>必要な整備を計画的に実施して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ものの、老朽化した施設が多く償却率は高</a:t>
          </a:r>
          <a:r>
            <a:rPr kumimoji="1" lang="ja-JP" altLang="en-US" sz="1100">
              <a:solidFill>
                <a:schemeClr val="dk1"/>
              </a:solidFill>
              <a:effectLst/>
              <a:latin typeface="+mn-lt"/>
              <a:ea typeface="+mn-ea"/>
              <a:cs typeface="+mn-cs"/>
            </a:rPr>
            <a:t>止まりしている。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広域幹線道路</a:t>
          </a:r>
          <a:r>
            <a:rPr kumimoji="1" lang="ja-JP" altLang="ja-JP" sz="1100">
              <a:solidFill>
                <a:schemeClr val="dk1"/>
              </a:solidFill>
              <a:effectLst/>
              <a:latin typeface="+mn-lt"/>
              <a:ea typeface="+mn-ea"/>
              <a:cs typeface="+mn-cs"/>
            </a:rPr>
            <a:t>（吉野地区）</a:t>
          </a:r>
          <a:r>
            <a:rPr kumimoji="1" lang="ja-JP" altLang="en-US" sz="1100">
              <a:solidFill>
                <a:schemeClr val="dk1"/>
              </a:solidFill>
              <a:effectLst/>
              <a:latin typeface="+mn-lt"/>
              <a:ea typeface="+mn-ea"/>
              <a:cs typeface="+mn-cs"/>
            </a:rPr>
            <a:t>などの道路整備を進めたこと</a:t>
          </a:r>
          <a:r>
            <a:rPr kumimoji="1" lang="ja-JP" altLang="ja-JP" sz="1100">
              <a:solidFill>
                <a:schemeClr val="dk1"/>
              </a:solidFill>
              <a:effectLst/>
              <a:latin typeface="+mn-lt"/>
              <a:ea typeface="+mn-ea"/>
              <a:cs typeface="+mn-cs"/>
            </a:rPr>
            <a:t>により有形固定資産減価償却率は低い水準となっ</a:t>
          </a:r>
          <a:r>
            <a:rPr kumimoji="1" lang="ja-JP" altLang="en-US" sz="1100">
              <a:solidFill>
                <a:schemeClr val="dk1"/>
              </a:solidFill>
              <a:effectLst/>
              <a:latin typeface="+mn-lt"/>
              <a:ea typeface="+mn-ea"/>
              <a:cs typeface="+mn-cs"/>
            </a:rPr>
            <a:t>ており、</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a:t>
          </a:r>
          <a:r>
            <a:rPr kumimoji="1" lang="ja-JP" altLang="ja-JP" sz="1100">
              <a:solidFill>
                <a:schemeClr val="dk1"/>
              </a:solidFill>
              <a:effectLst/>
              <a:latin typeface="+mn-lt"/>
              <a:ea typeface="+mn-ea"/>
              <a:cs typeface="+mn-cs"/>
            </a:rPr>
            <a:t>度に</a:t>
          </a:r>
          <a:r>
            <a:rPr kumimoji="1" lang="ja-JP" altLang="en-US" sz="1100">
              <a:solidFill>
                <a:schemeClr val="dk1"/>
              </a:solidFill>
              <a:effectLst/>
              <a:latin typeface="+mn-lt"/>
              <a:ea typeface="+mn-ea"/>
              <a:cs typeface="+mn-cs"/>
            </a:rPr>
            <a:t>既存の</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施設を廃止し、</a:t>
          </a:r>
          <a:r>
            <a:rPr kumimoji="1" lang="ja-JP" altLang="ja-JP" sz="1100">
              <a:solidFill>
                <a:schemeClr val="dk1"/>
              </a:solidFill>
              <a:effectLst/>
              <a:latin typeface="+mn-lt"/>
              <a:ea typeface="+mn-ea"/>
              <a:cs typeface="+mn-cs"/>
            </a:rPr>
            <a:t>新たに認定こども園（西地区）を整備したことにより前年度に比べ償却率は</a:t>
          </a:r>
          <a:r>
            <a:rPr kumimoji="1" lang="ja-JP" altLang="en-US" sz="1100">
              <a:solidFill>
                <a:schemeClr val="dk1"/>
              </a:solidFill>
              <a:effectLst/>
              <a:latin typeface="+mn-lt"/>
              <a:ea typeface="+mn-ea"/>
              <a:cs typeface="+mn-cs"/>
            </a:rPr>
            <a:t>低くなっている</a:t>
          </a:r>
          <a:r>
            <a:rPr kumimoji="1" lang="ja-JP" altLang="ja-JP" sz="1100">
              <a:solidFill>
                <a:schemeClr val="dk1"/>
              </a:solidFill>
              <a:effectLst/>
              <a:latin typeface="+mn-lt"/>
              <a:ea typeface="+mn-ea"/>
              <a:cs typeface="+mn-cs"/>
            </a:rPr>
            <a:t>。　</a:t>
          </a:r>
          <a:endParaRPr lang="ja-JP" altLang="ja-JP">
            <a:effectLst/>
          </a:endParaRPr>
        </a:p>
        <a:p>
          <a:endParaRPr kumimoji="1" lang="en-US" altLang="ja-JP" sz="11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B776B8B-7700-49C8-B6AF-672306A6FF99}"/>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BC13700-5064-42FA-876A-F7952C3983EF}"/>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5D21394-6173-4114-8ED1-740703C79A46}"/>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65F6B91-E3D4-40A5-AD07-A7FACACD3399}"/>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1F6EF39-83B4-40D7-B4BE-79AC8799578B}"/>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11EACED-C671-44F6-BB2F-CDFAA99B2389}"/>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B25FCD0-03C4-4648-8659-ED7EC6337901}"/>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D547E37-9334-4B8C-8F79-F117EF7BA9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94B2CAC-A824-4324-AF55-162EC325B8F2}"/>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97E9AA1-5D3D-4F66-81B5-75AC8A9573BA}"/>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79,907
75,493
230.70
41,416,431
40,441,425
933,311
21,050,501
43,288,301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94664A1-93D7-4E9D-BDD8-EFE6B7D90474}"/>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671E9F1-A70A-4248-8935-5481ECFD327B}"/>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AD9F6B8-5529-4040-ADB5-56FAE5A21468}"/>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83E755E-07C9-454B-8DCC-B2CE970A889E}"/>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DBFE5C9-5F63-4902-97E7-EA5C02036EB4}"/>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3693E93-843D-436C-B9BE-EAF692810BF9}"/>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3043599-DA66-4484-B179-ADF74F10720E}"/>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C0E6F1F-2422-4E5D-9140-9A99DAA72EF1}"/>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9E97FA3-ED78-4676-B017-D9051F87897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3709BA1-CA0F-4CFA-8A37-6C5A041FA5C6}"/>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989199A-77F6-4CE9-BA20-188C2A7D9471}"/>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649C497-3594-4442-80EE-D1E423EEBB88}"/>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15EB05D-35F4-4AFA-952A-D10094E12991}"/>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88191B1-C84B-4444-B549-8807871D1FB8}"/>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4C4D9EE-DC6C-458D-8124-D9CE7D2605DB}"/>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0FD2440-07C1-462C-A4A1-E3CFC097BC1A}"/>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75ECA2C-4B73-4FC2-8166-7EEA0CC6C1DC}"/>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30C3699-E9A2-4246-9687-8A98229CAD98}"/>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3D046EF-F0F0-4A48-A7A4-B1179D8DB35C}"/>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F61FB96-A5C5-4B2B-8E73-C516A477EC34}"/>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E10B64A-78DE-4F32-9879-20B97A1B1B08}"/>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15B4ABB-2078-4D58-B46F-954B0FC0A3C3}"/>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8DE3A00-EA96-4A8B-9976-BC56C377B785}"/>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16A148A-F981-4E89-B6E9-B61AABF94B33}"/>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B431385-7788-4F12-8D88-D81898D2986E}"/>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C9F6251-60B3-451E-8DA4-BFC67F76533E}"/>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3A79188-A757-41A7-8B0F-81F3C98D5107}"/>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09DE7EE-F970-4832-9B15-4743174E86C5}"/>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E183707-7631-4D5C-95F0-88D5C24E48ED}"/>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E9C579A-306E-4056-BF73-7BEEBD2E07F7}"/>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A2661EC-DA80-436C-8991-9A23C0E7803E}"/>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FCE930E-ACB2-4C2C-AE3B-345073DFEF01}"/>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8267746-F0C0-4DE2-B81C-B6D9410A4B03}"/>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676A47E-A6E4-42C4-AA62-23AF12A9E069}"/>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4762636-AB9B-4911-B8E7-910B161EC346}"/>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00F4658-1BCD-495C-819E-474849C0F341}"/>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480502B-217A-45FF-BF65-C6D71D0ACF45}"/>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FE5746F-FE5F-4DC3-AB83-545E32123F64}"/>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A102B69-4E4F-458D-8369-979FC1FB57F2}"/>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8C5A902-51D1-4A00-8D90-FA8441D886C1}"/>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99F1139-1A7D-4509-A8F8-2746AA4E0EFF}"/>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1A072C1-00AB-4DE6-A45D-625ADD95DF2A}"/>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0646698-B579-4E9E-8759-48576E967031}"/>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7D380B4-E777-4BE2-A667-BCE46D0D03FB}"/>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08CA83A-1316-4CD9-8D50-75788BD97FCB}"/>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EEBF1BB-7112-4BB5-8F96-6FA949A28029}"/>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D9372881-232B-4ABB-884F-2487B637E082}"/>
            </a:ext>
          </a:extLst>
        </xdr:cNvPr>
        <xdr:cNvCxnSpPr/>
      </xdr:nvCxnSpPr>
      <xdr:spPr>
        <a:xfrm flipV="1">
          <a:off x="4177665" y="5511256"/>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7785B865-D228-4CA3-AFC3-3F69C6CDF9FC}"/>
            </a:ext>
          </a:extLst>
        </xdr:cNvPr>
        <xdr:cNvSpPr txBox="1"/>
      </xdr:nvSpPr>
      <xdr:spPr>
        <a:xfrm>
          <a:off x="4216400" y="6971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988A502D-2838-4C27-BFAD-F6142F9DB960}"/>
            </a:ext>
          </a:extLst>
        </xdr:cNvPr>
        <xdr:cNvCxnSpPr/>
      </xdr:nvCxnSpPr>
      <xdr:spPr>
        <a:xfrm>
          <a:off x="4108450" y="69677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010DEA8A-4541-49E6-B3C8-F9EF4E47445C}"/>
            </a:ext>
          </a:extLst>
        </xdr:cNvPr>
        <xdr:cNvSpPr txBox="1"/>
      </xdr:nvSpPr>
      <xdr:spPr>
        <a:xfrm>
          <a:off x="4216400" y="52928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AB69A1E9-A0D4-4D44-8E61-907A934A5ADF}"/>
            </a:ext>
          </a:extLst>
        </xdr:cNvPr>
        <xdr:cNvCxnSpPr/>
      </xdr:nvCxnSpPr>
      <xdr:spPr>
        <a:xfrm>
          <a:off x="4108450" y="55112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39750</xdr:rowOff>
    </xdr:from>
    <xdr:ext cx="405111" cy="259045"/>
    <xdr:sp macro="" textlink="">
      <xdr:nvSpPr>
        <xdr:cNvPr id="63" name="【図書館】&#10;有形固定資産減価償却率平均値テキスト">
          <a:extLst>
            <a:ext uri="{FF2B5EF4-FFF2-40B4-BE49-F238E27FC236}">
              <a16:creationId xmlns:a16="http://schemas.microsoft.com/office/drawing/2014/main" id="{FFED6D93-2C57-4E28-8B58-AD0B6A3E4991}"/>
            </a:ext>
          </a:extLst>
        </xdr:cNvPr>
        <xdr:cNvSpPr txBox="1"/>
      </xdr:nvSpPr>
      <xdr:spPr>
        <a:xfrm>
          <a:off x="4216400" y="61548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E24A7BA2-579F-4A96-8090-4DCE4DB24675}"/>
            </a:ext>
          </a:extLst>
        </xdr:cNvPr>
        <xdr:cNvSpPr/>
      </xdr:nvSpPr>
      <xdr:spPr>
        <a:xfrm>
          <a:off x="4127500" y="61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438C696A-9536-42F6-A6A1-09FD80C6D6A1}"/>
            </a:ext>
          </a:extLst>
        </xdr:cNvPr>
        <xdr:cNvSpPr/>
      </xdr:nvSpPr>
      <xdr:spPr>
        <a:xfrm>
          <a:off x="3384550" y="61812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F2D860D4-AC03-472C-A5C8-BBD71F32AC21}"/>
            </a:ext>
          </a:extLst>
        </xdr:cNvPr>
        <xdr:cNvSpPr/>
      </xdr:nvSpPr>
      <xdr:spPr>
        <a:xfrm>
          <a:off x="2571750" y="61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0FAADBCB-BAD7-4913-969A-D9A6667F2C4B}"/>
            </a:ext>
          </a:extLst>
        </xdr:cNvPr>
        <xdr:cNvSpPr/>
      </xdr:nvSpPr>
      <xdr:spPr>
        <a:xfrm>
          <a:off x="1778000" y="613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182D4752-5730-4A6A-AEE5-D7C646C1EC11}"/>
            </a:ext>
          </a:extLst>
        </xdr:cNvPr>
        <xdr:cNvSpPr/>
      </xdr:nvSpPr>
      <xdr:spPr>
        <a:xfrm>
          <a:off x="984250" y="61306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B104018-04C8-4BBF-9FC2-4574B6BAE9EA}"/>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165E6C7-98A0-4235-84E6-1082ED41FFC1}"/>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D92112F-028E-47B6-911E-1016B7058288}"/>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94525C8-5597-441C-B420-88F6E73E1BA7}"/>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6961A37-C9FE-4D9C-AD66-EF0D5E5AB047}"/>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13970</xdr:rowOff>
    </xdr:from>
    <xdr:to>
      <xdr:col>24</xdr:col>
      <xdr:colOff>114300</xdr:colOff>
      <xdr:row>36</xdr:row>
      <xdr:rowOff>115570</xdr:rowOff>
    </xdr:to>
    <xdr:sp macro="" textlink="">
      <xdr:nvSpPr>
        <xdr:cNvPr id="74" name="楕円 73">
          <a:extLst>
            <a:ext uri="{FF2B5EF4-FFF2-40B4-BE49-F238E27FC236}">
              <a16:creationId xmlns:a16="http://schemas.microsoft.com/office/drawing/2014/main" id="{65C8C805-B439-498C-898B-738204FF2956}"/>
            </a:ext>
          </a:extLst>
        </xdr:cNvPr>
        <xdr:cNvSpPr/>
      </xdr:nvSpPr>
      <xdr:spPr>
        <a:xfrm>
          <a:off x="41275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36847</xdr:rowOff>
    </xdr:from>
    <xdr:ext cx="405111" cy="259045"/>
    <xdr:sp macro="" textlink="">
      <xdr:nvSpPr>
        <xdr:cNvPr id="75" name="【図書館】&#10;有形固定資産減価償却率該当値テキスト">
          <a:extLst>
            <a:ext uri="{FF2B5EF4-FFF2-40B4-BE49-F238E27FC236}">
              <a16:creationId xmlns:a16="http://schemas.microsoft.com/office/drawing/2014/main" id="{CA021060-0C60-409E-B505-6D9C633ABE81}"/>
            </a:ext>
          </a:extLst>
        </xdr:cNvPr>
        <xdr:cNvSpPr txBox="1"/>
      </xdr:nvSpPr>
      <xdr:spPr>
        <a:xfrm>
          <a:off x="4216400"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152763</xdr:rowOff>
    </xdr:from>
    <xdr:to>
      <xdr:col>20</xdr:col>
      <xdr:colOff>38100</xdr:colOff>
      <xdr:row>36</xdr:row>
      <xdr:rowOff>82913</xdr:rowOff>
    </xdr:to>
    <xdr:sp macro="" textlink="">
      <xdr:nvSpPr>
        <xdr:cNvPr id="76" name="楕円 75">
          <a:extLst>
            <a:ext uri="{FF2B5EF4-FFF2-40B4-BE49-F238E27FC236}">
              <a16:creationId xmlns:a16="http://schemas.microsoft.com/office/drawing/2014/main" id="{B62C325A-6888-41D2-B1DA-C4876BF63CC4}"/>
            </a:ext>
          </a:extLst>
        </xdr:cNvPr>
        <xdr:cNvSpPr/>
      </xdr:nvSpPr>
      <xdr:spPr>
        <a:xfrm>
          <a:off x="3384550" y="59376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32113</xdr:rowOff>
    </xdr:from>
    <xdr:to>
      <xdr:col>24</xdr:col>
      <xdr:colOff>63500</xdr:colOff>
      <xdr:row>36</xdr:row>
      <xdr:rowOff>64770</xdr:rowOff>
    </xdr:to>
    <xdr:cxnSp macro="">
      <xdr:nvCxnSpPr>
        <xdr:cNvPr id="77" name="直線コネクタ 76">
          <a:extLst>
            <a:ext uri="{FF2B5EF4-FFF2-40B4-BE49-F238E27FC236}">
              <a16:creationId xmlns:a16="http://schemas.microsoft.com/office/drawing/2014/main" id="{CD5CA1EF-15DD-4F36-A965-BA9C633C1043}"/>
            </a:ext>
          </a:extLst>
        </xdr:cNvPr>
        <xdr:cNvCxnSpPr/>
      </xdr:nvCxnSpPr>
      <xdr:spPr>
        <a:xfrm>
          <a:off x="3429000" y="5982063"/>
          <a:ext cx="7493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120106</xdr:rowOff>
    </xdr:from>
    <xdr:to>
      <xdr:col>15</xdr:col>
      <xdr:colOff>101600</xdr:colOff>
      <xdr:row>36</xdr:row>
      <xdr:rowOff>50256</xdr:rowOff>
    </xdr:to>
    <xdr:sp macro="" textlink="">
      <xdr:nvSpPr>
        <xdr:cNvPr id="78" name="楕円 77">
          <a:extLst>
            <a:ext uri="{FF2B5EF4-FFF2-40B4-BE49-F238E27FC236}">
              <a16:creationId xmlns:a16="http://schemas.microsoft.com/office/drawing/2014/main" id="{ED71A1A4-BB41-4C82-8410-6BA0A0557A23}"/>
            </a:ext>
          </a:extLst>
        </xdr:cNvPr>
        <xdr:cNvSpPr/>
      </xdr:nvSpPr>
      <xdr:spPr>
        <a:xfrm>
          <a:off x="2571750" y="59049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170906</xdr:rowOff>
    </xdr:from>
    <xdr:to>
      <xdr:col>19</xdr:col>
      <xdr:colOff>177800</xdr:colOff>
      <xdr:row>36</xdr:row>
      <xdr:rowOff>32113</xdr:rowOff>
    </xdr:to>
    <xdr:cxnSp macro="">
      <xdr:nvCxnSpPr>
        <xdr:cNvPr id="79" name="直線コネクタ 78">
          <a:extLst>
            <a:ext uri="{FF2B5EF4-FFF2-40B4-BE49-F238E27FC236}">
              <a16:creationId xmlns:a16="http://schemas.microsoft.com/office/drawing/2014/main" id="{3CBFFA17-2D39-4BD0-A135-E68E731A3D88}"/>
            </a:ext>
          </a:extLst>
        </xdr:cNvPr>
        <xdr:cNvCxnSpPr/>
      </xdr:nvCxnSpPr>
      <xdr:spPr>
        <a:xfrm>
          <a:off x="2622550" y="5949406"/>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85816</xdr:rowOff>
    </xdr:from>
    <xdr:to>
      <xdr:col>10</xdr:col>
      <xdr:colOff>165100</xdr:colOff>
      <xdr:row>36</xdr:row>
      <xdr:rowOff>15966</xdr:rowOff>
    </xdr:to>
    <xdr:sp macro="" textlink="">
      <xdr:nvSpPr>
        <xdr:cNvPr id="80" name="楕円 79">
          <a:extLst>
            <a:ext uri="{FF2B5EF4-FFF2-40B4-BE49-F238E27FC236}">
              <a16:creationId xmlns:a16="http://schemas.microsoft.com/office/drawing/2014/main" id="{AEBFE338-A474-4FF9-9E8B-5036CF82984E}"/>
            </a:ext>
          </a:extLst>
        </xdr:cNvPr>
        <xdr:cNvSpPr/>
      </xdr:nvSpPr>
      <xdr:spPr>
        <a:xfrm>
          <a:off x="1778000" y="58706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136616</xdr:rowOff>
    </xdr:from>
    <xdr:to>
      <xdr:col>15</xdr:col>
      <xdr:colOff>50800</xdr:colOff>
      <xdr:row>35</xdr:row>
      <xdr:rowOff>170906</xdr:rowOff>
    </xdr:to>
    <xdr:cxnSp macro="">
      <xdr:nvCxnSpPr>
        <xdr:cNvPr id="81" name="直線コネクタ 80">
          <a:extLst>
            <a:ext uri="{FF2B5EF4-FFF2-40B4-BE49-F238E27FC236}">
              <a16:creationId xmlns:a16="http://schemas.microsoft.com/office/drawing/2014/main" id="{79720341-DDE5-4B2A-8AA7-200E7B7767FE}"/>
            </a:ext>
          </a:extLst>
        </xdr:cNvPr>
        <xdr:cNvCxnSpPr/>
      </xdr:nvCxnSpPr>
      <xdr:spPr>
        <a:xfrm>
          <a:off x="1828800" y="5921466"/>
          <a:ext cx="7937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53158</xdr:rowOff>
    </xdr:from>
    <xdr:to>
      <xdr:col>6</xdr:col>
      <xdr:colOff>38100</xdr:colOff>
      <xdr:row>35</xdr:row>
      <xdr:rowOff>154758</xdr:rowOff>
    </xdr:to>
    <xdr:sp macro="" textlink="">
      <xdr:nvSpPr>
        <xdr:cNvPr id="82" name="楕円 81">
          <a:extLst>
            <a:ext uri="{FF2B5EF4-FFF2-40B4-BE49-F238E27FC236}">
              <a16:creationId xmlns:a16="http://schemas.microsoft.com/office/drawing/2014/main" id="{6F5AF0A0-C216-428E-8CDC-8D3FB6AB034C}"/>
            </a:ext>
          </a:extLst>
        </xdr:cNvPr>
        <xdr:cNvSpPr/>
      </xdr:nvSpPr>
      <xdr:spPr>
        <a:xfrm>
          <a:off x="984250" y="58380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103958</xdr:rowOff>
    </xdr:from>
    <xdr:to>
      <xdr:col>10</xdr:col>
      <xdr:colOff>114300</xdr:colOff>
      <xdr:row>35</xdr:row>
      <xdr:rowOff>136616</xdr:rowOff>
    </xdr:to>
    <xdr:cxnSp macro="">
      <xdr:nvCxnSpPr>
        <xdr:cNvPr id="83" name="直線コネクタ 82">
          <a:extLst>
            <a:ext uri="{FF2B5EF4-FFF2-40B4-BE49-F238E27FC236}">
              <a16:creationId xmlns:a16="http://schemas.microsoft.com/office/drawing/2014/main" id="{9FCEB90D-EEC2-4727-AA08-51993FEDA697}"/>
            </a:ext>
          </a:extLst>
        </xdr:cNvPr>
        <xdr:cNvCxnSpPr/>
      </xdr:nvCxnSpPr>
      <xdr:spPr>
        <a:xfrm>
          <a:off x="1028700" y="5888808"/>
          <a:ext cx="8001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158949</xdr:rowOff>
    </xdr:from>
    <xdr:ext cx="405111" cy="259045"/>
    <xdr:sp macro="" textlink="">
      <xdr:nvSpPr>
        <xdr:cNvPr id="84" name="n_1aveValue【図書館】&#10;有形固定資産減価償却率">
          <a:extLst>
            <a:ext uri="{FF2B5EF4-FFF2-40B4-BE49-F238E27FC236}">
              <a16:creationId xmlns:a16="http://schemas.microsoft.com/office/drawing/2014/main" id="{16E1E7CF-42DD-4ABA-871D-E6E5C693A2E5}"/>
            </a:ext>
          </a:extLst>
        </xdr:cNvPr>
        <xdr:cNvSpPr txBox="1"/>
      </xdr:nvSpPr>
      <xdr:spPr>
        <a:xfrm>
          <a:off x="3239144" y="6273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131190</xdr:rowOff>
    </xdr:from>
    <xdr:ext cx="405111" cy="259045"/>
    <xdr:sp macro="" textlink="">
      <xdr:nvSpPr>
        <xdr:cNvPr id="85" name="n_2aveValue【図書館】&#10;有形固定資産減価償却率">
          <a:extLst>
            <a:ext uri="{FF2B5EF4-FFF2-40B4-BE49-F238E27FC236}">
              <a16:creationId xmlns:a16="http://schemas.microsoft.com/office/drawing/2014/main" id="{55DFBE51-BC75-46E9-AC31-FC8F7F4265DC}"/>
            </a:ext>
          </a:extLst>
        </xdr:cNvPr>
        <xdr:cNvSpPr txBox="1"/>
      </xdr:nvSpPr>
      <xdr:spPr>
        <a:xfrm>
          <a:off x="2439044" y="624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116494</xdr:rowOff>
    </xdr:from>
    <xdr:ext cx="405111" cy="259045"/>
    <xdr:sp macro="" textlink="">
      <xdr:nvSpPr>
        <xdr:cNvPr id="86" name="n_3aveValue【図書館】&#10;有形固定資産減価償却率">
          <a:extLst>
            <a:ext uri="{FF2B5EF4-FFF2-40B4-BE49-F238E27FC236}">
              <a16:creationId xmlns:a16="http://schemas.microsoft.com/office/drawing/2014/main" id="{25C7D097-AAF9-48D2-8649-294A21E2AFEA}"/>
            </a:ext>
          </a:extLst>
        </xdr:cNvPr>
        <xdr:cNvSpPr txBox="1"/>
      </xdr:nvSpPr>
      <xdr:spPr>
        <a:xfrm>
          <a:off x="1645294" y="6231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108330</xdr:rowOff>
    </xdr:from>
    <xdr:ext cx="405111" cy="259045"/>
    <xdr:sp macro="" textlink="">
      <xdr:nvSpPr>
        <xdr:cNvPr id="87" name="n_4aveValue【図書館】&#10;有形固定資産減価償却率">
          <a:extLst>
            <a:ext uri="{FF2B5EF4-FFF2-40B4-BE49-F238E27FC236}">
              <a16:creationId xmlns:a16="http://schemas.microsoft.com/office/drawing/2014/main" id="{955DF8D9-727B-4C1F-8018-D3861C92D4AF}"/>
            </a:ext>
          </a:extLst>
        </xdr:cNvPr>
        <xdr:cNvSpPr txBox="1"/>
      </xdr:nvSpPr>
      <xdr:spPr>
        <a:xfrm>
          <a:off x="851544" y="622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99440</xdr:rowOff>
    </xdr:from>
    <xdr:ext cx="405111" cy="259045"/>
    <xdr:sp macro="" textlink="">
      <xdr:nvSpPr>
        <xdr:cNvPr id="88" name="n_1mainValue【図書館】&#10;有形固定資産減価償却率">
          <a:extLst>
            <a:ext uri="{FF2B5EF4-FFF2-40B4-BE49-F238E27FC236}">
              <a16:creationId xmlns:a16="http://schemas.microsoft.com/office/drawing/2014/main" id="{08DAA5FA-5EA8-4B50-8C6E-471672F1AE12}"/>
            </a:ext>
          </a:extLst>
        </xdr:cNvPr>
        <xdr:cNvSpPr txBox="1"/>
      </xdr:nvSpPr>
      <xdr:spPr>
        <a:xfrm>
          <a:off x="3239144" y="57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66783</xdr:rowOff>
    </xdr:from>
    <xdr:ext cx="405111" cy="259045"/>
    <xdr:sp macro="" textlink="">
      <xdr:nvSpPr>
        <xdr:cNvPr id="89" name="n_2mainValue【図書館】&#10;有形固定資産減価償却率">
          <a:extLst>
            <a:ext uri="{FF2B5EF4-FFF2-40B4-BE49-F238E27FC236}">
              <a16:creationId xmlns:a16="http://schemas.microsoft.com/office/drawing/2014/main" id="{F30897A6-0D02-4623-A4D1-887F1C71EF85}"/>
            </a:ext>
          </a:extLst>
        </xdr:cNvPr>
        <xdr:cNvSpPr txBox="1"/>
      </xdr:nvSpPr>
      <xdr:spPr>
        <a:xfrm>
          <a:off x="2439044" y="568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32493</xdr:rowOff>
    </xdr:from>
    <xdr:ext cx="405111" cy="259045"/>
    <xdr:sp macro="" textlink="">
      <xdr:nvSpPr>
        <xdr:cNvPr id="90" name="n_3mainValue【図書館】&#10;有形固定資産減価償却率">
          <a:extLst>
            <a:ext uri="{FF2B5EF4-FFF2-40B4-BE49-F238E27FC236}">
              <a16:creationId xmlns:a16="http://schemas.microsoft.com/office/drawing/2014/main" id="{ABC375BE-0725-4132-809D-890A6D485D64}"/>
            </a:ext>
          </a:extLst>
        </xdr:cNvPr>
        <xdr:cNvSpPr txBox="1"/>
      </xdr:nvSpPr>
      <xdr:spPr>
        <a:xfrm>
          <a:off x="1645294" y="56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171285</xdr:rowOff>
    </xdr:from>
    <xdr:ext cx="405111" cy="259045"/>
    <xdr:sp macro="" textlink="">
      <xdr:nvSpPr>
        <xdr:cNvPr id="91" name="n_4mainValue【図書館】&#10;有形固定資産減価償却率">
          <a:extLst>
            <a:ext uri="{FF2B5EF4-FFF2-40B4-BE49-F238E27FC236}">
              <a16:creationId xmlns:a16="http://schemas.microsoft.com/office/drawing/2014/main" id="{28FD58B1-37B5-4F0B-AEBC-803953AC083B}"/>
            </a:ext>
          </a:extLst>
        </xdr:cNvPr>
        <xdr:cNvSpPr txBox="1"/>
      </xdr:nvSpPr>
      <xdr:spPr>
        <a:xfrm>
          <a:off x="851544" y="56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07A820E-C18A-4A75-BCDA-7219931BEDFD}"/>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F69934C-DC50-49FD-A917-7C04D1E2DF31}"/>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7DCF0AE-D841-430B-80ED-B94AC578F4B2}"/>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FD41045-D058-4C59-88A8-203ED1830689}"/>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C195800-64F4-481B-ACF5-8643FF8389D4}"/>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4BF62B1-7B42-44F0-9744-2A9D846A0A76}"/>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4311269-6BAA-4633-818B-88CFD02F5A32}"/>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D039378-E6BB-4CE9-A207-7258C8754D2A}"/>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CF25B6B-C585-454D-A7DD-0FE09E310B1D}"/>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B2C045A-9805-4C16-A3EB-86CFFB84E1E1}"/>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1C0E6231-A12F-4C87-AFF3-C452DFB86C3A}"/>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F78EF5B2-23D4-4F63-8525-CFF6D3BB2229}"/>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6D5B18BE-EE26-4B36-90E7-0374842C816A}"/>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B899345D-080A-425E-A746-3C98E9A41D95}"/>
            </a:ext>
          </a:extLst>
        </xdr:cNvPr>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E9DC4376-7482-4D47-A84F-64E37BB8D355}"/>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C546EEA2-515C-40BB-BD62-4B2DF93F0A7C}"/>
            </a:ext>
          </a:extLst>
        </xdr:cNvPr>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4C60FE29-0D08-4B30-BF34-DEE2AFAD3ECE}"/>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E59E4A8C-F3F7-49C7-9EA3-B4D31640A997}"/>
            </a:ext>
          </a:extLst>
        </xdr:cNvPr>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D2FF36F-EF86-4CB5-A396-55A2F3E8B7AC}"/>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A22BF2DF-40B2-4AB4-9C14-D9480D00CF9D}"/>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E52CBDB-C3C5-466C-BBE5-772A3B3EC9A9}"/>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4FE0364D-2520-4875-8DEE-28A61AF578DB}"/>
            </a:ext>
          </a:extLst>
        </xdr:cNvPr>
        <xdr:cNvCxnSpPr/>
      </xdr:nvCxnSpPr>
      <xdr:spPr>
        <a:xfrm flipV="1">
          <a:off x="9429115" y="5459984"/>
          <a:ext cx="0" cy="1375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0411049A-71E8-43E1-AD02-1FEC4B695102}"/>
            </a:ext>
          </a:extLst>
        </xdr:cNvPr>
        <xdr:cNvSpPr txBox="1"/>
      </xdr:nvSpPr>
      <xdr:spPr>
        <a:xfrm>
          <a:off x="9467850" y="683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7732D61E-B75C-48E2-9BDD-2E8169F6DF84}"/>
            </a:ext>
          </a:extLst>
        </xdr:cNvPr>
        <xdr:cNvCxnSpPr/>
      </xdr:nvCxnSpPr>
      <xdr:spPr>
        <a:xfrm>
          <a:off x="9359900" y="68356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89437C86-0936-4172-805D-826187B874E2}"/>
            </a:ext>
          </a:extLst>
        </xdr:cNvPr>
        <xdr:cNvSpPr txBox="1"/>
      </xdr:nvSpPr>
      <xdr:spPr>
        <a:xfrm>
          <a:off x="9467850" y="524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334D7150-2910-4CA9-B79B-E01E1E8DE739}"/>
            </a:ext>
          </a:extLst>
        </xdr:cNvPr>
        <xdr:cNvCxnSpPr/>
      </xdr:nvCxnSpPr>
      <xdr:spPr>
        <a:xfrm>
          <a:off x="9359900" y="54599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8" name="【図書館】&#10;一人当たり面積平均値テキスト">
          <a:extLst>
            <a:ext uri="{FF2B5EF4-FFF2-40B4-BE49-F238E27FC236}">
              <a16:creationId xmlns:a16="http://schemas.microsoft.com/office/drawing/2014/main" id="{8CB659E0-DC6E-4D17-BC67-B40D7B3E6EDD}"/>
            </a:ext>
          </a:extLst>
        </xdr:cNvPr>
        <xdr:cNvSpPr txBox="1"/>
      </xdr:nvSpPr>
      <xdr:spPr>
        <a:xfrm>
          <a:off x="9467850" y="6389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5F10E897-4DF1-4CD5-9FBD-F7C71ABF071F}"/>
            </a:ext>
          </a:extLst>
        </xdr:cNvPr>
        <xdr:cNvSpPr/>
      </xdr:nvSpPr>
      <xdr:spPr>
        <a:xfrm>
          <a:off x="9398000" y="64107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3C87D9AD-C8BD-4F24-8938-62FC2671F532}"/>
            </a:ext>
          </a:extLst>
        </xdr:cNvPr>
        <xdr:cNvSpPr/>
      </xdr:nvSpPr>
      <xdr:spPr>
        <a:xfrm>
          <a:off x="8636000" y="64289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82661BB6-1261-42CF-9DE3-6BD3D772C76C}"/>
            </a:ext>
          </a:extLst>
        </xdr:cNvPr>
        <xdr:cNvSpPr/>
      </xdr:nvSpPr>
      <xdr:spPr>
        <a:xfrm>
          <a:off x="7842250" y="64381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2A92D330-1744-4777-B815-C3A0C70E952A}"/>
            </a:ext>
          </a:extLst>
        </xdr:cNvPr>
        <xdr:cNvSpPr/>
      </xdr:nvSpPr>
      <xdr:spPr>
        <a:xfrm>
          <a:off x="7029450" y="64381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6D10B3C1-1199-4A8B-BFA5-3C6B3784294F}"/>
            </a:ext>
          </a:extLst>
        </xdr:cNvPr>
        <xdr:cNvSpPr/>
      </xdr:nvSpPr>
      <xdr:spPr>
        <a:xfrm>
          <a:off x="6235700" y="64381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CA60E67-E47B-44D0-A143-912196E95A2E}"/>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07E49F3-C476-48BB-9346-6A1DA0272765}"/>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D992FD0-37A3-4E59-B2C3-F15849DD5242}"/>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BAB2D19-4E31-4C82-BA77-2820DFAE4DDA}"/>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0FF358C-8BFB-4099-BB71-3D10462DC30A}"/>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146558</xdr:rowOff>
    </xdr:from>
    <xdr:to>
      <xdr:col>55</xdr:col>
      <xdr:colOff>50800</xdr:colOff>
      <xdr:row>38</xdr:row>
      <xdr:rowOff>76708</xdr:rowOff>
    </xdr:to>
    <xdr:sp macro="" textlink="">
      <xdr:nvSpPr>
        <xdr:cNvPr id="129" name="楕円 128">
          <a:extLst>
            <a:ext uri="{FF2B5EF4-FFF2-40B4-BE49-F238E27FC236}">
              <a16:creationId xmlns:a16="http://schemas.microsoft.com/office/drawing/2014/main" id="{6A40CCE9-E15E-4398-82E8-8AF6C78A44F1}"/>
            </a:ext>
          </a:extLst>
        </xdr:cNvPr>
        <xdr:cNvSpPr/>
      </xdr:nvSpPr>
      <xdr:spPr>
        <a:xfrm>
          <a:off x="9398000" y="62616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169435</xdr:rowOff>
    </xdr:from>
    <xdr:ext cx="469744" cy="259045"/>
    <xdr:sp macro="" textlink="">
      <xdr:nvSpPr>
        <xdr:cNvPr id="130" name="【図書館】&#10;一人当たり面積該当値テキスト">
          <a:extLst>
            <a:ext uri="{FF2B5EF4-FFF2-40B4-BE49-F238E27FC236}">
              <a16:creationId xmlns:a16="http://schemas.microsoft.com/office/drawing/2014/main" id="{955085A2-4784-4A88-8466-2DE7BAFDCCBA}"/>
            </a:ext>
          </a:extLst>
        </xdr:cNvPr>
        <xdr:cNvSpPr txBox="1"/>
      </xdr:nvSpPr>
      <xdr:spPr>
        <a:xfrm>
          <a:off x="9467850" y="611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146558</xdr:rowOff>
    </xdr:from>
    <xdr:to>
      <xdr:col>50</xdr:col>
      <xdr:colOff>165100</xdr:colOff>
      <xdr:row>38</xdr:row>
      <xdr:rowOff>76708</xdr:rowOff>
    </xdr:to>
    <xdr:sp macro="" textlink="">
      <xdr:nvSpPr>
        <xdr:cNvPr id="131" name="楕円 130">
          <a:extLst>
            <a:ext uri="{FF2B5EF4-FFF2-40B4-BE49-F238E27FC236}">
              <a16:creationId xmlns:a16="http://schemas.microsoft.com/office/drawing/2014/main" id="{DFB3FEFC-5A73-4D18-A94C-1988CFB40350}"/>
            </a:ext>
          </a:extLst>
        </xdr:cNvPr>
        <xdr:cNvSpPr/>
      </xdr:nvSpPr>
      <xdr:spPr>
        <a:xfrm>
          <a:off x="8636000" y="62616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25908</xdr:rowOff>
    </xdr:from>
    <xdr:to>
      <xdr:col>55</xdr:col>
      <xdr:colOff>0</xdr:colOff>
      <xdr:row>38</xdr:row>
      <xdr:rowOff>25908</xdr:rowOff>
    </xdr:to>
    <xdr:cxnSp macro="">
      <xdr:nvCxnSpPr>
        <xdr:cNvPr id="132" name="直線コネクタ 131">
          <a:extLst>
            <a:ext uri="{FF2B5EF4-FFF2-40B4-BE49-F238E27FC236}">
              <a16:creationId xmlns:a16="http://schemas.microsoft.com/office/drawing/2014/main" id="{6B285AC8-0EC2-4C61-A92D-3B504B55C782}"/>
            </a:ext>
          </a:extLst>
        </xdr:cNvPr>
        <xdr:cNvCxnSpPr/>
      </xdr:nvCxnSpPr>
      <xdr:spPr>
        <a:xfrm>
          <a:off x="8686800" y="630605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155702</xdr:rowOff>
    </xdr:from>
    <xdr:to>
      <xdr:col>46</xdr:col>
      <xdr:colOff>38100</xdr:colOff>
      <xdr:row>38</xdr:row>
      <xdr:rowOff>85852</xdr:rowOff>
    </xdr:to>
    <xdr:sp macro="" textlink="">
      <xdr:nvSpPr>
        <xdr:cNvPr id="133" name="楕円 132">
          <a:extLst>
            <a:ext uri="{FF2B5EF4-FFF2-40B4-BE49-F238E27FC236}">
              <a16:creationId xmlns:a16="http://schemas.microsoft.com/office/drawing/2014/main" id="{DE6D790C-29EE-40D9-9E7E-650CD1BA058F}"/>
            </a:ext>
          </a:extLst>
        </xdr:cNvPr>
        <xdr:cNvSpPr/>
      </xdr:nvSpPr>
      <xdr:spPr>
        <a:xfrm>
          <a:off x="7842250" y="62707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25908</xdr:rowOff>
    </xdr:from>
    <xdr:to>
      <xdr:col>50</xdr:col>
      <xdr:colOff>114300</xdr:colOff>
      <xdr:row>38</xdr:row>
      <xdr:rowOff>35052</xdr:rowOff>
    </xdr:to>
    <xdr:cxnSp macro="">
      <xdr:nvCxnSpPr>
        <xdr:cNvPr id="134" name="直線コネクタ 133">
          <a:extLst>
            <a:ext uri="{FF2B5EF4-FFF2-40B4-BE49-F238E27FC236}">
              <a16:creationId xmlns:a16="http://schemas.microsoft.com/office/drawing/2014/main" id="{1A9A5D0D-AB62-47D7-B11A-B9E0B9989CFB}"/>
            </a:ext>
          </a:extLst>
        </xdr:cNvPr>
        <xdr:cNvCxnSpPr/>
      </xdr:nvCxnSpPr>
      <xdr:spPr>
        <a:xfrm flipV="1">
          <a:off x="7886700" y="6306058"/>
          <a:ext cx="8001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164846</xdr:rowOff>
    </xdr:from>
    <xdr:to>
      <xdr:col>41</xdr:col>
      <xdr:colOff>101600</xdr:colOff>
      <xdr:row>38</xdr:row>
      <xdr:rowOff>94996</xdr:rowOff>
    </xdr:to>
    <xdr:sp macro="" textlink="">
      <xdr:nvSpPr>
        <xdr:cNvPr id="135" name="楕円 134">
          <a:extLst>
            <a:ext uri="{FF2B5EF4-FFF2-40B4-BE49-F238E27FC236}">
              <a16:creationId xmlns:a16="http://schemas.microsoft.com/office/drawing/2014/main" id="{81EDF02B-EFE5-421A-9B96-EE76EEDA568E}"/>
            </a:ext>
          </a:extLst>
        </xdr:cNvPr>
        <xdr:cNvSpPr/>
      </xdr:nvSpPr>
      <xdr:spPr>
        <a:xfrm>
          <a:off x="7029450" y="62798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35052</xdr:rowOff>
    </xdr:from>
    <xdr:to>
      <xdr:col>45</xdr:col>
      <xdr:colOff>177800</xdr:colOff>
      <xdr:row>38</xdr:row>
      <xdr:rowOff>44196</xdr:rowOff>
    </xdr:to>
    <xdr:cxnSp macro="">
      <xdr:nvCxnSpPr>
        <xdr:cNvPr id="136" name="直線コネクタ 135">
          <a:extLst>
            <a:ext uri="{FF2B5EF4-FFF2-40B4-BE49-F238E27FC236}">
              <a16:creationId xmlns:a16="http://schemas.microsoft.com/office/drawing/2014/main" id="{9AF9E7A5-EBDF-4A87-8147-F8765F2D70E5}"/>
            </a:ext>
          </a:extLst>
        </xdr:cNvPr>
        <xdr:cNvCxnSpPr/>
      </xdr:nvCxnSpPr>
      <xdr:spPr>
        <a:xfrm flipV="1">
          <a:off x="7080250" y="6315202"/>
          <a:ext cx="8064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164846</xdr:rowOff>
    </xdr:from>
    <xdr:to>
      <xdr:col>36</xdr:col>
      <xdr:colOff>165100</xdr:colOff>
      <xdr:row>38</xdr:row>
      <xdr:rowOff>94996</xdr:rowOff>
    </xdr:to>
    <xdr:sp macro="" textlink="">
      <xdr:nvSpPr>
        <xdr:cNvPr id="137" name="楕円 136">
          <a:extLst>
            <a:ext uri="{FF2B5EF4-FFF2-40B4-BE49-F238E27FC236}">
              <a16:creationId xmlns:a16="http://schemas.microsoft.com/office/drawing/2014/main" id="{BACA5418-1196-4BA4-BDFD-5C6E9761B3CE}"/>
            </a:ext>
          </a:extLst>
        </xdr:cNvPr>
        <xdr:cNvSpPr/>
      </xdr:nvSpPr>
      <xdr:spPr>
        <a:xfrm>
          <a:off x="6235700" y="62798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44196</xdr:rowOff>
    </xdr:from>
    <xdr:to>
      <xdr:col>41</xdr:col>
      <xdr:colOff>50800</xdr:colOff>
      <xdr:row>38</xdr:row>
      <xdr:rowOff>44196</xdr:rowOff>
    </xdr:to>
    <xdr:cxnSp macro="">
      <xdr:nvCxnSpPr>
        <xdr:cNvPr id="138" name="直線コネクタ 137">
          <a:extLst>
            <a:ext uri="{FF2B5EF4-FFF2-40B4-BE49-F238E27FC236}">
              <a16:creationId xmlns:a16="http://schemas.microsoft.com/office/drawing/2014/main" id="{AFF16192-6C86-4920-8EE0-8D2446C21C72}"/>
            </a:ext>
          </a:extLst>
        </xdr:cNvPr>
        <xdr:cNvCxnSpPr/>
      </xdr:nvCxnSpPr>
      <xdr:spPr>
        <a:xfrm>
          <a:off x="6286500" y="632434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a:extLst>
            <a:ext uri="{FF2B5EF4-FFF2-40B4-BE49-F238E27FC236}">
              <a16:creationId xmlns:a16="http://schemas.microsoft.com/office/drawing/2014/main" id="{83E360C6-316C-405A-B966-7F01268E3FB6}"/>
            </a:ext>
          </a:extLst>
        </xdr:cNvPr>
        <xdr:cNvSpPr txBox="1"/>
      </xdr:nvSpPr>
      <xdr:spPr>
        <a:xfrm>
          <a:off x="8458277" y="651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40" name="n_2aveValue【図書館】&#10;一人当たり面積">
          <a:extLst>
            <a:ext uri="{FF2B5EF4-FFF2-40B4-BE49-F238E27FC236}">
              <a16:creationId xmlns:a16="http://schemas.microsoft.com/office/drawing/2014/main" id="{49909360-7379-4DF5-A9F8-9F740F7DC798}"/>
            </a:ext>
          </a:extLst>
        </xdr:cNvPr>
        <xdr:cNvSpPr txBox="1"/>
      </xdr:nvSpPr>
      <xdr:spPr>
        <a:xfrm>
          <a:off x="7677227"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79265</xdr:rowOff>
    </xdr:from>
    <xdr:ext cx="469744" cy="259045"/>
    <xdr:sp macro="" textlink="">
      <xdr:nvSpPr>
        <xdr:cNvPr id="141" name="n_3aveValue【図書館】&#10;一人当たり面積">
          <a:extLst>
            <a:ext uri="{FF2B5EF4-FFF2-40B4-BE49-F238E27FC236}">
              <a16:creationId xmlns:a16="http://schemas.microsoft.com/office/drawing/2014/main" id="{197350DB-9C96-4B56-84FD-22DB00366799}"/>
            </a:ext>
          </a:extLst>
        </xdr:cNvPr>
        <xdr:cNvSpPr txBox="1"/>
      </xdr:nvSpPr>
      <xdr:spPr>
        <a:xfrm>
          <a:off x="6864427"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79265</xdr:rowOff>
    </xdr:from>
    <xdr:ext cx="469744" cy="259045"/>
    <xdr:sp macro="" textlink="">
      <xdr:nvSpPr>
        <xdr:cNvPr id="142" name="n_4aveValue【図書館】&#10;一人当たり面積">
          <a:extLst>
            <a:ext uri="{FF2B5EF4-FFF2-40B4-BE49-F238E27FC236}">
              <a16:creationId xmlns:a16="http://schemas.microsoft.com/office/drawing/2014/main" id="{625CFA08-3E76-4CDA-A5AA-502CDB88FBC1}"/>
            </a:ext>
          </a:extLst>
        </xdr:cNvPr>
        <xdr:cNvSpPr txBox="1"/>
      </xdr:nvSpPr>
      <xdr:spPr>
        <a:xfrm>
          <a:off x="6070677"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93235</xdr:rowOff>
    </xdr:from>
    <xdr:ext cx="469744" cy="259045"/>
    <xdr:sp macro="" textlink="">
      <xdr:nvSpPr>
        <xdr:cNvPr id="143" name="n_1mainValue【図書館】&#10;一人当たり面積">
          <a:extLst>
            <a:ext uri="{FF2B5EF4-FFF2-40B4-BE49-F238E27FC236}">
              <a16:creationId xmlns:a16="http://schemas.microsoft.com/office/drawing/2014/main" id="{33BDF377-1AE4-4BEE-B9D7-DD0E539BDACA}"/>
            </a:ext>
          </a:extLst>
        </xdr:cNvPr>
        <xdr:cNvSpPr txBox="1"/>
      </xdr:nvSpPr>
      <xdr:spPr>
        <a:xfrm>
          <a:off x="8458277" y="604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102379</xdr:rowOff>
    </xdr:from>
    <xdr:ext cx="469744" cy="259045"/>
    <xdr:sp macro="" textlink="">
      <xdr:nvSpPr>
        <xdr:cNvPr id="144" name="n_2mainValue【図書館】&#10;一人当たり面積">
          <a:extLst>
            <a:ext uri="{FF2B5EF4-FFF2-40B4-BE49-F238E27FC236}">
              <a16:creationId xmlns:a16="http://schemas.microsoft.com/office/drawing/2014/main" id="{663E1611-836C-4DDE-B926-9067F0A9CF8F}"/>
            </a:ext>
          </a:extLst>
        </xdr:cNvPr>
        <xdr:cNvSpPr txBox="1"/>
      </xdr:nvSpPr>
      <xdr:spPr>
        <a:xfrm>
          <a:off x="7677227" y="605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111523</xdr:rowOff>
    </xdr:from>
    <xdr:ext cx="469744" cy="259045"/>
    <xdr:sp macro="" textlink="">
      <xdr:nvSpPr>
        <xdr:cNvPr id="145" name="n_3mainValue【図書館】&#10;一人当たり面積">
          <a:extLst>
            <a:ext uri="{FF2B5EF4-FFF2-40B4-BE49-F238E27FC236}">
              <a16:creationId xmlns:a16="http://schemas.microsoft.com/office/drawing/2014/main" id="{03D9D8E4-59E9-4697-A8EA-C6874FDB5FE2}"/>
            </a:ext>
          </a:extLst>
        </xdr:cNvPr>
        <xdr:cNvSpPr txBox="1"/>
      </xdr:nvSpPr>
      <xdr:spPr>
        <a:xfrm>
          <a:off x="6864427"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111523</xdr:rowOff>
    </xdr:from>
    <xdr:ext cx="469744" cy="259045"/>
    <xdr:sp macro="" textlink="">
      <xdr:nvSpPr>
        <xdr:cNvPr id="146" name="n_4mainValue【図書館】&#10;一人当たり面積">
          <a:extLst>
            <a:ext uri="{FF2B5EF4-FFF2-40B4-BE49-F238E27FC236}">
              <a16:creationId xmlns:a16="http://schemas.microsoft.com/office/drawing/2014/main" id="{DB84637F-1DAE-431B-9DCE-201C99157BA3}"/>
            </a:ext>
          </a:extLst>
        </xdr:cNvPr>
        <xdr:cNvSpPr txBox="1"/>
      </xdr:nvSpPr>
      <xdr:spPr>
        <a:xfrm>
          <a:off x="6070677"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77A0B985-6DFE-4909-8AED-5ADA9E0F5CA3}"/>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EF1E1DB5-380B-4843-B24A-031DA329E57A}"/>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93F2EC0-2451-414B-ADE9-080DA2CADD57}"/>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BDD0D2B-1BA2-4497-AF9A-49BEF5B349E5}"/>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F45A3DB-7534-4EDC-A9D4-221A2F4DF387}"/>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60AF3E7-68B3-474F-B1FE-7F2E676DB66A}"/>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1BF5572-8006-4C69-A24E-F251D8B576AD}"/>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F6278F0-187E-46A0-B459-B92C274AC48B}"/>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71C6259-1774-4B46-9F78-FA5A8F29EA68}"/>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3E03ED9-695A-477C-BB55-A3F0A1C68FD7}"/>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C0E9ABF4-E917-465A-8F4B-E2ED5E9DE9C7}"/>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4D2CBEB-512F-4387-8460-60A60FFA1368}"/>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B3BA6AC7-9AAF-4DBB-8CAC-5C9E432457B2}"/>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76F5906C-29E9-40DF-B082-2D9A3CB1610B}"/>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A9A58563-55C0-4638-942D-244DEB101728}"/>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888E83E2-81DA-45CC-84A9-3F9F1D3946EE}"/>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62F5BC9E-536C-46AC-B4B4-5DE492ECB2DB}"/>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D298E7DE-5B30-42FC-8488-B30B97103C15}"/>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7C05F637-3B0F-4D94-8134-8DF2820B79DF}"/>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8D9D69B4-0056-431D-BE9F-D57A362EB506}"/>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709ACEED-FCB7-4E0D-9474-F8806C990D97}"/>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A62749AB-43B8-4752-9C93-1EA6F8EEF8DF}"/>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A0203336-A24C-489D-9314-9B1490348746}"/>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C998356-2AB8-4BBF-A866-8EFF5254C8A1}"/>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45348593-DDF2-41A9-8A24-9FE9F4A24471}"/>
            </a:ext>
          </a:extLst>
        </xdr:cNvPr>
        <xdr:cNvCxnSpPr/>
      </xdr:nvCxnSpPr>
      <xdr:spPr>
        <a:xfrm flipV="1">
          <a:off x="4177665" y="916495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5B6AFB51-EC93-4CD1-B693-3104F95D0B61}"/>
            </a:ext>
          </a:extLst>
        </xdr:cNvPr>
        <xdr:cNvSpPr txBox="1"/>
      </xdr:nvSpPr>
      <xdr:spPr>
        <a:xfrm>
          <a:off x="4216400"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86C6066B-45D3-4ADD-B897-3D3A068E7FE2}"/>
            </a:ext>
          </a:extLst>
        </xdr:cNvPr>
        <xdr:cNvCxnSpPr/>
      </xdr:nvCxnSpPr>
      <xdr:spPr>
        <a:xfrm>
          <a:off x="4108450" y="10620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6D9C8CD6-47E7-47E3-AB92-5DA30F11CD48}"/>
            </a:ext>
          </a:extLst>
        </xdr:cNvPr>
        <xdr:cNvSpPr txBox="1"/>
      </xdr:nvSpPr>
      <xdr:spPr>
        <a:xfrm>
          <a:off x="4216400" y="894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43E357A3-C6EF-485A-99FF-8866EFD93566}"/>
            </a:ext>
          </a:extLst>
        </xdr:cNvPr>
        <xdr:cNvCxnSpPr/>
      </xdr:nvCxnSpPr>
      <xdr:spPr>
        <a:xfrm>
          <a:off x="4108450" y="91649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DA54EEA8-98F0-4C57-8D4D-3DF4290FC5FB}"/>
            </a:ext>
          </a:extLst>
        </xdr:cNvPr>
        <xdr:cNvSpPr txBox="1"/>
      </xdr:nvSpPr>
      <xdr:spPr>
        <a:xfrm>
          <a:off x="4216400" y="995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634DDC41-7C82-46E0-93A9-1D3C995D2DCD}"/>
            </a:ext>
          </a:extLst>
        </xdr:cNvPr>
        <xdr:cNvSpPr/>
      </xdr:nvSpPr>
      <xdr:spPr>
        <a:xfrm>
          <a:off x="4127500" y="99815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17E4FD8F-EA46-42D0-8C91-7E7ADDFC1F41}"/>
            </a:ext>
          </a:extLst>
        </xdr:cNvPr>
        <xdr:cNvSpPr/>
      </xdr:nvSpPr>
      <xdr:spPr>
        <a:xfrm>
          <a:off x="3384550" y="99396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9767D908-36DB-45ED-BE0C-D391800B4AAD}"/>
            </a:ext>
          </a:extLst>
        </xdr:cNvPr>
        <xdr:cNvSpPr/>
      </xdr:nvSpPr>
      <xdr:spPr>
        <a:xfrm>
          <a:off x="257175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0A8CC495-3EDD-498E-8F79-917113678D5C}"/>
            </a:ext>
          </a:extLst>
        </xdr:cNvPr>
        <xdr:cNvSpPr/>
      </xdr:nvSpPr>
      <xdr:spPr>
        <a:xfrm>
          <a:off x="1778000" y="9911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EDCC8028-121E-4174-A41E-F1CD11D74A5F}"/>
            </a:ext>
          </a:extLst>
        </xdr:cNvPr>
        <xdr:cNvSpPr/>
      </xdr:nvSpPr>
      <xdr:spPr>
        <a:xfrm>
          <a:off x="984250" y="99021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B773ABB-8FA4-490B-B583-98A24D668608}"/>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F555AD2-BED6-4776-BE01-B88C2252B75F}"/>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22FFF2A-4FE5-4648-8503-E57B0ADCA36D}"/>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E51C734-523B-40D1-8375-DA87A33F3ABE}"/>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A71458D-1AE8-4C04-B8E0-A53C7C1CCA5F}"/>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34925</xdr:rowOff>
    </xdr:from>
    <xdr:to>
      <xdr:col>24</xdr:col>
      <xdr:colOff>114300</xdr:colOff>
      <xdr:row>56</xdr:row>
      <xdr:rowOff>136525</xdr:rowOff>
    </xdr:to>
    <xdr:sp macro="" textlink="">
      <xdr:nvSpPr>
        <xdr:cNvPr id="187" name="楕円 186">
          <a:extLst>
            <a:ext uri="{FF2B5EF4-FFF2-40B4-BE49-F238E27FC236}">
              <a16:creationId xmlns:a16="http://schemas.microsoft.com/office/drawing/2014/main" id="{311A6495-3F6C-4A2D-9BAE-7DD69403B43A}"/>
            </a:ext>
          </a:extLst>
        </xdr:cNvPr>
        <xdr:cNvSpPr/>
      </xdr:nvSpPr>
      <xdr:spPr>
        <a:xfrm>
          <a:off x="4127500" y="92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57802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A111C096-3AB1-44CE-AA27-90FDF2135257}"/>
            </a:ext>
          </a:extLst>
        </xdr:cNvPr>
        <xdr:cNvSpPr txBox="1"/>
      </xdr:nvSpPr>
      <xdr:spPr>
        <a:xfrm>
          <a:off x="4216400" y="914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166370</xdr:rowOff>
    </xdr:from>
    <xdr:to>
      <xdr:col>20</xdr:col>
      <xdr:colOff>38100</xdr:colOff>
      <xdr:row>56</xdr:row>
      <xdr:rowOff>96520</xdr:rowOff>
    </xdr:to>
    <xdr:sp macro="" textlink="">
      <xdr:nvSpPr>
        <xdr:cNvPr id="189" name="楕円 188">
          <a:extLst>
            <a:ext uri="{FF2B5EF4-FFF2-40B4-BE49-F238E27FC236}">
              <a16:creationId xmlns:a16="http://schemas.microsoft.com/office/drawing/2014/main" id="{15DA9837-C77F-43EF-BEF2-4B05FE06E065}"/>
            </a:ext>
          </a:extLst>
        </xdr:cNvPr>
        <xdr:cNvSpPr/>
      </xdr:nvSpPr>
      <xdr:spPr>
        <a:xfrm>
          <a:off x="3384550" y="92532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45720</xdr:rowOff>
    </xdr:from>
    <xdr:to>
      <xdr:col>24</xdr:col>
      <xdr:colOff>63500</xdr:colOff>
      <xdr:row>56</xdr:row>
      <xdr:rowOff>85725</xdr:rowOff>
    </xdr:to>
    <xdr:cxnSp macro="">
      <xdr:nvCxnSpPr>
        <xdr:cNvPr id="190" name="直線コネクタ 189">
          <a:extLst>
            <a:ext uri="{FF2B5EF4-FFF2-40B4-BE49-F238E27FC236}">
              <a16:creationId xmlns:a16="http://schemas.microsoft.com/office/drawing/2014/main" id="{CF63F505-B278-4622-9F56-C817BE0B68B1}"/>
            </a:ext>
          </a:extLst>
        </xdr:cNvPr>
        <xdr:cNvCxnSpPr/>
      </xdr:nvCxnSpPr>
      <xdr:spPr>
        <a:xfrm>
          <a:off x="3429000" y="9297670"/>
          <a:ext cx="7493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128270</xdr:rowOff>
    </xdr:from>
    <xdr:to>
      <xdr:col>15</xdr:col>
      <xdr:colOff>101600</xdr:colOff>
      <xdr:row>56</xdr:row>
      <xdr:rowOff>58420</xdr:rowOff>
    </xdr:to>
    <xdr:sp macro="" textlink="">
      <xdr:nvSpPr>
        <xdr:cNvPr id="191" name="楕円 190">
          <a:extLst>
            <a:ext uri="{FF2B5EF4-FFF2-40B4-BE49-F238E27FC236}">
              <a16:creationId xmlns:a16="http://schemas.microsoft.com/office/drawing/2014/main" id="{287E2F1D-498A-4451-A05A-43DF956FE94D}"/>
            </a:ext>
          </a:extLst>
        </xdr:cNvPr>
        <xdr:cNvSpPr/>
      </xdr:nvSpPr>
      <xdr:spPr>
        <a:xfrm>
          <a:off x="2571750" y="9215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7620</xdr:rowOff>
    </xdr:from>
    <xdr:to>
      <xdr:col>19</xdr:col>
      <xdr:colOff>177800</xdr:colOff>
      <xdr:row>56</xdr:row>
      <xdr:rowOff>45720</xdr:rowOff>
    </xdr:to>
    <xdr:cxnSp macro="">
      <xdr:nvCxnSpPr>
        <xdr:cNvPr id="192" name="直線コネクタ 191">
          <a:extLst>
            <a:ext uri="{FF2B5EF4-FFF2-40B4-BE49-F238E27FC236}">
              <a16:creationId xmlns:a16="http://schemas.microsoft.com/office/drawing/2014/main" id="{EF4B7566-3E70-4E40-A1F3-BFA94C433CA7}"/>
            </a:ext>
          </a:extLst>
        </xdr:cNvPr>
        <xdr:cNvCxnSpPr/>
      </xdr:nvCxnSpPr>
      <xdr:spPr>
        <a:xfrm>
          <a:off x="2622550" y="925957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166370</xdr:rowOff>
    </xdr:from>
    <xdr:to>
      <xdr:col>10</xdr:col>
      <xdr:colOff>165100</xdr:colOff>
      <xdr:row>56</xdr:row>
      <xdr:rowOff>96520</xdr:rowOff>
    </xdr:to>
    <xdr:sp macro="" textlink="">
      <xdr:nvSpPr>
        <xdr:cNvPr id="193" name="楕円 192">
          <a:extLst>
            <a:ext uri="{FF2B5EF4-FFF2-40B4-BE49-F238E27FC236}">
              <a16:creationId xmlns:a16="http://schemas.microsoft.com/office/drawing/2014/main" id="{56EF0C6C-8641-4AAD-B22F-038AA24748F8}"/>
            </a:ext>
          </a:extLst>
        </xdr:cNvPr>
        <xdr:cNvSpPr/>
      </xdr:nvSpPr>
      <xdr:spPr>
        <a:xfrm>
          <a:off x="1778000" y="9253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7620</xdr:rowOff>
    </xdr:from>
    <xdr:to>
      <xdr:col>15</xdr:col>
      <xdr:colOff>50800</xdr:colOff>
      <xdr:row>56</xdr:row>
      <xdr:rowOff>45720</xdr:rowOff>
    </xdr:to>
    <xdr:cxnSp macro="">
      <xdr:nvCxnSpPr>
        <xdr:cNvPr id="194" name="直線コネクタ 193">
          <a:extLst>
            <a:ext uri="{FF2B5EF4-FFF2-40B4-BE49-F238E27FC236}">
              <a16:creationId xmlns:a16="http://schemas.microsoft.com/office/drawing/2014/main" id="{6A741985-D5E9-42F1-812F-E0E093E605AF}"/>
            </a:ext>
          </a:extLst>
        </xdr:cNvPr>
        <xdr:cNvCxnSpPr/>
      </xdr:nvCxnSpPr>
      <xdr:spPr>
        <a:xfrm flipV="1">
          <a:off x="1828800" y="925957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34925</xdr:rowOff>
    </xdr:from>
    <xdr:to>
      <xdr:col>6</xdr:col>
      <xdr:colOff>38100</xdr:colOff>
      <xdr:row>56</xdr:row>
      <xdr:rowOff>136525</xdr:rowOff>
    </xdr:to>
    <xdr:sp macro="" textlink="">
      <xdr:nvSpPr>
        <xdr:cNvPr id="195" name="楕円 194">
          <a:extLst>
            <a:ext uri="{FF2B5EF4-FFF2-40B4-BE49-F238E27FC236}">
              <a16:creationId xmlns:a16="http://schemas.microsoft.com/office/drawing/2014/main" id="{078CC69A-0780-41AC-89B1-27E0A0538B17}"/>
            </a:ext>
          </a:extLst>
        </xdr:cNvPr>
        <xdr:cNvSpPr/>
      </xdr:nvSpPr>
      <xdr:spPr>
        <a:xfrm>
          <a:off x="984250" y="9286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45720</xdr:rowOff>
    </xdr:from>
    <xdr:to>
      <xdr:col>10</xdr:col>
      <xdr:colOff>114300</xdr:colOff>
      <xdr:row>56</xdr:row>
      <xdr:rowOff>85725</xdr:rowOff>
    </xdr:to>
    <xdr:cxnSp macro="">
      <xdr:nvCxnSpPr>
        <xdr:cNvPr id="196" name="直線コネクタ 195">
          <a:extLst>
            <a:ext uri="{FF2B5EF4-FFF2-40B4-BE49-F238E27FC236}">
              <a16:creationId xmlns:a16="http://schemas.microsoft.com/office/drawing/2014/main" id="{59FAE2EB-C43E-4B86-956C-9A6BFF61AF5F}"/>
            </a:ext>
          </a:extLst>
        </xdr:cNvPr>
        <xdr:cNvCxnSpPr/>
      </xdr:nvCxnSpPr>
      <xdr:spPr>
        <a:xfrm flipV="1">
          <a:off x="1028700" y="9297670"/>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a:extLst>
            <a:ext uri="{FF2B5EF4-FFF2-40B4-BE49-F238E27FC236}">
              <a16:creationId xmlns:a16="http://schemas.microsoft.com/office/drawing/2014/main" id="{8F00E2CE-A351-465C-9476-072CA2009764}"/>
            </a:ext>
          </a:extLst>
        </xdr:cNvPr>
        <xdr:cNvSpPr txBox="1"/>
      </xdr:nvSpPr>
      <xdr:spPr>
        <a:xfrm>
          <a:off x="32391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98" name="n_2aveValue【体育館・プール】&#10;有形固定資産減価償却率">
          <a:extLst>
            <a:ext uri="{FF2B5EF4-FFF2-40B4-BE49-F238E27FC236}">
              <a16:creationId xmlns:a16="http://schemas.microsoft.com/office/drawing/2014/main" id="{3A46ECB4-951A-4F0C-A932-D3D88ED9290F}"/>
            </a:ext>
          </a:extLst>
        </xdr:cNvPr>
        <xdr:cNvSpPr txBox="1"/>
      </xdr:nvSpPr>
      <xdr:spPr>
        <a:xfrm>
          <a:off x="24390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9" name="n_3aveValue【体育館・プール】&#10;有形固定資産減価償却率">
          <a:extLst>
            <a:ext uri="{FF2B5EF4-FFF2-40B4-BE49-F238E27FC236}">
              <a16:creationId xmlns:a16="http://schemas.microsoft.com/office/drawing/2014/main" id="{613144EE-5990-4824-BCCA-626969B645D3}"/>
            </a:ext>
          </a:extLst>
        </xdr:cNvPr>
        <xdr:cNvSpPr txBox="1"/>
      </xdr:nvSpPr>
      <xdr:spPr>
        <a:xfrm>
          <a:off x="164529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0" name="n_4aveValue【体育館・プール】&#10;有形固定資産減価償却率">
          <a:extLst>
            <a:ext uri="{FF2B5EF4-FFF2-40B4-BE49-F238E27FC236}">
              <a16:creationId xmlns:a16="http://schemas.microsoft.com/office/drawing/2014/main" id="{7301C1DC-16DD-42F3-A45A-F6298D0DC6C0}"/>
            </a:ext>
          </a:extLst>
        </xdr:cNvPr>
        <xdr:cNvSpPr txBox="1"/>
      </xdr:nvSpPr>
      <xdr:spPr>
        <a:xfrm>
          <a:off x="8515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113047</xdr:rowOff>
    </xdr:from>
    <xdr:ext cx="405111" cy="259045"/>
    <xdr:sp macro="" textlink="">
      <xdr:nvSpPr>
        <xdr:cNvPr id="201" name="n_1mainValue【体育館・プール】&#10;有形固定資産減価償却率">
          <a:extLst>
            <a:ext uri="{FF2B5EF4-FFF2-40B4-BE49-F238E27FC236}">
              <a16:creationId xmlns:a16="http://schemas.microsoft.com/office/drawing/2014/main" id="{9B1EC4C2-B9F1-4C87-A1F7-8DE745F40AE7}"/>
            </a:ext>
          </a:extLst>
        </xdr:cNvPr>
        <xdr:cNvSpPr txBox="1"/>
      </xdr:nvSpPr>
      <xdr:spPr>
        <a:xfrm>
          <a:off x="3239144" y="903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74947</xdr:rowOff>
    </xdr:from>
    <xdr:ext cx="405111" cy="259045"/>
    <xdr:sp macro="" textlink="">
      <xdr:nvSpPr>
        <xdr:cNvPr id="202" name="n_2mainValue【体育館・プール】&#10;有形固定資産減価償却率">
          <a:extLst>
            <a:ext uri="{FF2B5EF4-FFF2-40B4-BE49-F238E27FC236}">
              <a16:creationId xmlns:a16="http://schemas.microsoft.com/office/drawing/2014/main" id="{03F73DF8-3C07-4CD0-8BC0-9D7252704417}"/>
            </a:ext>
          </a:extLst>
        </xdr:cNvPr>
        <xdr:cNvSpPr txBox="1"/>
      </xdr:nvSpPr>
      <xdr:spPr>
        <a:xfrm>
          <a:off x="2439044" y="899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113047</xdr:rowOff>
    </xdr:from>
    <xdr:ext cx="405111" cy="259045"/>
    <xdr:sp macro="" textlink="">
      <xdr:nvSpPr>
        <xdr:cNvPr id="203" name="n_3mainValue【体育館・プール】&#10;有形固定資産減価償却率">
          <a:extLst>
            <a:ext uri="{FF2B5EF4-FFF2-40B4-BE49-F238E27FC236}">
              <a16:creationId xmlns:a16="http://schemas.microsoft.com/office/drawing/2014/main" id="{1DCAFF9F-0F83-4356-ADCC-612E2C5E085C}"/>
            </a:ext>
          </a:extLst>
        </xdr:cNvPr>
        <xdr:cNvSpPr txBox="1"/>
      </xdr:nvSpPr>
      <xdr:spPr>
        <a:xfrm>
          <a:off x="1645294" y="903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153052</xdr:rowOff>
    </xdr:from>
    <xdr:ext cx="405111" cy="259045"/>
    <xdr:sp macro="" textlink="">
      <xdr:nvSpPr>
        <xdr:cNvPr id="204" name="n_4mainValue【体育館・プール】&#10;有形固定資産減価償却率">
          <a:extLst>
            <a:ext uri="{FF2B5EF4-FFF2-40B4-BE49-F238E27FC236}">
              <a16:creationId xmlns:a16="http://schemas.microsoft.com/office/drawing/2014/main" id="{AD270E5D-DCC0-4992-896A-BC616995EA9D}"/>
            </a:ext>
          </a:extLst>
        </xdr:cNvPr>
        <xdr:cNvSpPr txBox="1"/>
      </xdr:nvSpPr>
      <xdr:spPr>
        <a:xfrm>
          <a:off x="851544" y="9074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C34F480-0283-4C66-B919-74C26B38E5AE}"/>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D1AD57E-FBE1-4286-86B4-9CA46AEA39D2}"/>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BD67524-44DC-48A7-8568-F43C769899C7}"/>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B89069E-6E8C-4087-804A-7E4878CC1F69}"/>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A74474B-BC52-4328-8632-CF3B1E88D7AA}"/>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28BC54F-8916-4ABD-821D-90E4C7FA1E62}"/>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DEC3500-339E-48F4-AEC6-6F1B2A8EDADF}"/>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D7BE1D9-CFC7-4E08-91F1-8D897BC65BBF}"/>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D996B1E-2824-4A99-93C5-92D7D19473D2}"/>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3C530FF-71B4-4DC7-B9F9-FC4C6E2B0B28}"/>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6ADFE4FF-6064-4FAD-A681-AF8AC7D84172}"/>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7BF8F24E-7362-409B-95BD-AA54A597861B}"/>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E32C9AC-7866-46FB-A2C7-2130A8013BFA}"/>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A9867BF4-1A96-4DAE-B6B8-25B695F517C2}"/>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A804131-DDC4-4851-9571-0F482243B1A9}"/>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EF3EC530-680E-4086-8BE7-89085292EF14}"/>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FC3ECC-4490-4195-ABFA-C84AA2BBCF88}"/>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E3861CB9-B7A6-412B-AD8D-EABDC8EF8A68}"/>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71B8D57-6B6F-4505-BFF0-EDF2BB9D80D1}"/>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304DA538-AF5A-4A52-B32C-2530E1EFE46E}"/>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E19D9458-9C25-4752-BC11-65DF337084C2}"/>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9BB4550B-6BA2-44A2-AF4A-6C9794CDFDA8}"/>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96AABA5-F984-4646-9CCB-A9EE50E2A21B}"/>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46320055-0D54-4519-A9D3-C87F9AF30467}"/>
            </a:ext>
          </a:extLst>
        </xdr:cNvPr>
        <xdr:cNvCxnSpPr/>
      </xdr:nvCxnSpPr>
      <xdr:spPr>
        <a:xfrm flipV="1">
          <a:off x="9429115" y="9276715"/>
          <a:ext cx="0" cy="1356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4D9C631D-7452-4EFD-9E21-23D1603AE75D}"/>
            </a:ext>
          </a:extLst>
        </xdr:cNvPr>
        <xdr:cNvSpPr txBox="1"/>
      </xdr:nvSpPr>
      <xdr:spPr>
        <a:xfrm>
          <a:off x="9467850"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55C3DCE6-897B-4ABF-9620-B749FFF82535}"/>
            </a:ext>
          </a:extLst>
        </xdr:cNvPr>
        <xdr:cNvCxnSpPr/>
      </xdr:nvCxnSpPr>
      <xdr:spPr>
        <a:xfrm>
          <a:off x="9359900" y="10633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4F29946F-1ECA-4EFD-8EF2-4D207AF40529}"/>
            </a:ext>
          </a:extLst>
        </xdr:cNvPr>
        <xdr:cNvSpPr txBox="1"/>
      </xdr:nvSpPr>
      <xdr:spPr>
        <a:xfrm>
          <a:off x="9467850" y="906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C2C0B878-5E29-40E1-816F-5EC3C5E09523}"/>
            </a:ext>
          </a:extLst>
        </xdr:cNvPr>
        <xdr:cNvCxnSpPr/>
      </xdr:nvCxnSpPr>
      <xdr:spPr>
        <a:xfrm>
          <a:off x="9359900" y="92767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a:extLst>
            <a:ext uri="{FF2B5EF4-FFF2-40B4-BE49-F238E27FC236}">
              <a16:creationId xmlns:a16="http://schemas.microsoft.com/office/drawing/2014/main" id="{A7766951-30C1-4DAE-91B3-20CCE2E10014}"/>
            </a:ext>
          </a:extLst>
        </xdr:cNvPr>
        <xdr:cNvSpPr txBox="1"/>
      </xdr:nvSpPr>
      <xdr:spPr>
        <a:xfrm>
          <a:off x="9467850" y="10083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59C1B752-8A2B-413A-BEEF-1C2EF479DE9F}"/>
            </a:ext>
          </a:extLst>
        </xdr:cNvPr>
        <xdr:cNvSpPr/>
      </xdr:nvSpPr>
      <xdr:spPr>
        <a:xfrm>
          <a:off x="9398000" y="102323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B30BB1EA-A695-4957-A98D-1F2F36DBF524}"/>
            </a:ext>
          </a:extLst>
        </xdr:cNvPr>
        <xdr:cNvSpPr/>
      </xdr:nvSpPr>
      <xdr:spPr>
        <a:xfrm>
          <a:off x="8636000" y="102323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8EB5AFAB-2CAD-4320-B4A2-8A1E807EF246}"/>
            </a:ext>
          </a:extLst>
        </xdr:cNvPr>
        <xdr:cNvSpPr/>
      </xdr:nvSpPr>
      <xdr:spPr>
        <a:xfrm>
          <a:off x="7842250" y="102285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D8715FC6-9251-4CB3-89CD-C84E891BA5E0}"/>
            </a:ext>
          </a:extLst>
        </xdr:cNvPr>
        <xdr:cNvSpPr/>
      </xdr:nvSpPr>
      <xdr:spPr>
        <a:xfrm>
          <a:off x="7029450" y="1026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343FA7B8-463F-4E49-AE02-26B15CBEB153}"/>
            </a:ext>
          </a:extLst>
        </xdr:cNvPr>
        <xdr:cNvSpPr/>
      </xdr:nvSpPr>
      <xdr:spPr>
        <a:xfrm>
          <a:off x="6235700" y="1025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D04116E-D21F-4EA7-A678-9E749DC47783}"/>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FA4917F-33A5-481C-BD37-7E0B86ADF5DA}"/>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7F040D9-E40A-4364-A5BB-DF3446D17F83}"/>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DCE1D03-9E0D-408A-B95D-952CA4459BDD}"/>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0C2BD5A-8736-49AC-BD62-A67E443FF0D6}"/>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44" name="楕円 243">
          <a:extLst>
            <a:ext uri="{FF2B5EF4-FFF2-40B4-BE49-F238E27FC236}">
              <a16:creationId xmlns:a16="http://schemas.microsoft.com/office/drawing/2014/main" id="{C8C034D6-3A79-4414-8DE9-2BBEBD2EA3AB}"/>
            </a:ext>
          </a:extLst>
        </xdr:cNvPr>
        <xdr:cNvSpPr/>
      </xdr:nvSpPr>
      <xdr:spPr>
        <a:xfrm>
          <a:off x="9398000" y="102603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167657</xdr:rowOff>
    </xdr:from>
    <xdr:ext cx="469744" cy="259045"/>
    <xdr:sp macro="" textlink="">
      <xdr:nvSpPr>
        <xdr:cNvPr id="245" name="【体育館・プール】&#10;一人当たり面積該当値テキスト">
          <a:extLst>
            <a:ext uri="{FF2B5EF4-FFF2-40B4-BE49-F238E27FC236}">
              <a16:creationId xmlns:a16="http://schemas.microsoft.com/office/drawing/2014/main" id="{8388459B-704F-43E0-8BF9-E716E047189A}"/>
            </a:ext>
          </a:extLst>
        </xdr:cNvPr>
        <xdr:cNvSpPr txBox="1"/>
      </xdr:nvSpPr>
      <xdr:spPr>
        <a:xfrm>
          <a:off x="9467850" y="1024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52070</xdr:rowOff>
    </xdr:from>
    <xdr:to>
      <xdr:col>50</xdr:col>
      <xdr:colOff>165100</xdr:colOff>
      <xdr:row>62</xdr:row>
      <xdr:rowOff>153670</xdr:rowOff>
    </xdr:to>
    <xdr:sp macro="" textlink="">
      <xdr:nvSpPr>
        <xdr:cNvPr id="246" name="楕円 245">
          <a:extLst>
            <a:ext uri="{FF2B5EF4-FFF2-40B4-BE49-F238E27FC236}">
              <a16:creationId xmlns:a16="http://schemas.microsoft.com/office/drawing/2014/main" id="{D7DF3509-0581-493E-9B90-243A9705E209}"/>
            </a:ext>
          </a:extLst>
        </xdr:cNvPr>
        <xdr:cNvSpPr/>
      </xdr:nvSpPr>
      <xdr:spPr>
        <a:xfrm>
          <a:off x="8636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68580</xdr:rowOff>
    </xdr:from>
    <xdr:to>
      <xdr:col>55</xdr:col>
      <xdr:colOff>0</xdr:colOff>
      <xdr:row>62</xdr:row>
      <xdr:rowOff>102870</xdr:rowOff>
    </xdr:to>
    <xdr:cxnSp macro="">
      <xdr:nvCxnSpPr>
        <xdr:cNvPr id="247" name="直線コネクタ 246">
          <a:extLst>
            <a:ext uri="{FF2B5EF4-FFF2-40B4-BE49-F238E27FC236}">
              <a16:creationId xmlns:a16="http://schemas.microsoft.com/office/drawing/2014/main" id="{86AA0A74-70E2-418C-B958-7B27C2EA8FB6}"/>
            </a:ext>
          </a:extLst>
        </xdr:cNvPr>
        <xdr:cNvCxnSpPr/>
      </xdr:nvCxnSpPr>
      <xdr:spPr>
        <a:xfrm flipV="1">
          <a:off x="8686800" y="10311130"/>
          <a:ext cx="7429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8" name="楕円 247">
          <a:extLst>
            <a:ext uri="{FF2B5EF4-FFF2-40B4-BE49-F238E27FC236}">
              <a16:creationId xmlns:a16="http://schemas.microsoft.com/office/drawing/2014/main" id="{8BAEA84B-FD19-4E32-9302-592C649587B6}"/>
            </a:ext>
          </a:extLst>
        </xdr:cNvPr>
        <xdr:cNvSpPr/>
      </xdr:nvSpPr>
      <xdr:spPr>
        <a:xfrm>
          <a:off x="7842250" y="10287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95250</xdr:rowOff>
    </xdr:from>
    <xdr:to>
      <xdr:col>50</xdr:col>
      <xdr:colOff>114300</xdr:colOff>
      <xdr:row>62</xdr:row>
      <xdr:rowOff>102870</xdr:rowOff>
    </xdr:to>
    <xdr:cxnSp macro="">
      <xdr:nvCxnSpPr>
        <xdr:cNvPr id="249" name="直線コネクタ 248">
          <a:extLst>
            <a:ext uri="{FF2B5EF4-FFF2-40B4-BE49-F238E27FC236}">
              <a16:creationId xmlns:a16="http://schemas.microsoft.com/office/drawing/2014/main" id="{C5BCF870-C9E8-48FC-9755-53E73523B720}"/>
            </a:ext>
          </a:extLst>
        </xdr:cNvPr>
        <xdr:cNvCxnSpPr/>
      </xdr:nvCxnSpPr>
      <xdr:spPr>
        <a:xfrm>
          <a:off x="7886700" y="1033780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149225</xdr:rowOff>
    </xdr:from>
    <xdr:to>
      <xdr:col>41</xdr:col>
      <xdr:colOff>101600</xdr:colOff>
      <xdr:row>63</xdr:row>
      <xdr:rowOff>79375</xdr:rowOff>
    </xdr:to>
    <xdr:sp macro="" textlink="">
      <xdr:nvSpPr>
        <xdr:cNvPr id="250" name="楕円 249">
          <a:extLst>
            <a:ext uri="{FF2B5EF4-FFF2-40B4-BE49-F238E27FC236}">
              <a16:creationId xmlns:a16="http://schemas.microsoft.com/office/drawing/2014/main" id="{312778B1-1B3E-40DA-A581-31F36BC46BA0}"/>
            </a:ext>
          </a:extLst>
        </xdr:cNvPr>
        <xdr:cNvSpPr/>
      </xdr:nvSpPr>
      <xdr:spPr>
        <a:xfrm>
          <a:off x="7029450" y="103917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95250</xdr:rowOff>
    </xdr:from>
    <xdr:to>
      <xdr:col>45</xdr:col>
      <xdr:colOff>177800</xdr:colOff>
      <xdr:row>63</xdr:row>
      <xdr:rowOff>28575</xdr:rowOff>
    </xdr:to>
    <xdr:cxnSp macro="">
      <xdr:nvCxnSpPr>
        <xdr:cNvPr id="251" name="直線コネクタ 250">
          <a:extLst>
            <a:ext uri="{FF2B5EF4-FFF2-40B4-BE49-F238E27FC236}">
              <a16:creationId xmlns:a16="http://schemas.microsoft.com/office/drawing/2014/main" id="{CED6182F-F686-4C29-93C4-3D9A3AE5CBC8}"/>
            </a:ext>
          </a:extLst>
        </xdr:cNvPr>
        <xdr:cNvCxnSpPr/>
      </xdr:nvCxnSpPr>
      <xdr:spPr>
        <a:xfrm flipV="1">
          <a:off x="7080250" y="10337800"/>
          <a:ext cx="806450" cy="9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135890</xdr:rowOff>
    </xdr:from>
    <xdr:to>
      <xdr:col>36</xdr:col>
      <xdr:colOff>165100</xdr:colOff>
      <xdr:row>63</xdr:row>
      <xdr:rowOff>66040</xdr:rowOff>
    </xdr:to>
    <xdr:sp macro="" textlink="">
      <xdr:nvSpPr>
        <xdr:cNvPr id="252" name="楕円 251">
          <a:extLst>
            <a:ext uri="{FF2B5EF4-FFF2-40B4-BE49-F238E27FC236}">
              <a16:creationId xmlns:a16="http://schemas.microsoft.com/office/drawing/2014/main" id="{8F68A0B4-8CD6-42ED-BC19-3F2EC1CD3A81}"/>
            </a:ext>
          </a:extLst>
        </xdr:cNvPr>
        <xdr:cNvSpPr/>
      </xdr:nvSpPr>
      <xdr:spPr>
        <a:xfrm>
          <a:off x="6235700" y="10378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15240</xdr:rowOff>
    </xdr:from>
    <xdr:to>
      <xdr:col>41</xdr:col>
      <xdr:colOff>50800</xdr:colOff>
      <xdr:row>63</xdr:row>
      <xdr:rowOff>28575</xdr:rowOff>
    </xdr:to>
    <xdr:cxnSp macro="">
      <xdr:nvCxnSpPr>
        <xdr:cNvPr id="253" name="直線コネクタ 252">
          <a:extLst>
            <a:ext uri="{FF2B5EF4-FFF2-40B4-BE49-F238E27FC236}">
              <a16:creationId xmlns:a16="http://schemas.microsoft.com/office/drawing/2014/main" id="{731771E7-17A5-45AE-8D5E-4A537EE619EE}"/>
            </a:ext>
          </a:extLst>
        </xdr:cNvPr>
        <xdr:cNvCxnSpPr/>
      </xdr:nvCxnSpPr>
      <xdr:spPr>
        <a:xfrm>
          <a:off x="6286500" y="10422890"/>
          <a:ext cx="7937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16F6FE41-ED7E-45E3-A1F7-88C599558A48}"/>
            </a:ext>
          </a:extLst>
        </xdr:cNvPr>
        <xdr:cNvSpPr txBox="1"/>
      </xdr:nvSpPr>
      <xdr:spPr>
        <a:xfrm>
          <a:off x="8458277" y="1001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a:extLst>
            <a:ext uri="{FF2B5EF4-FFF2-40B4-BE49-F238E27FC236}">
              <a16:creationId xmlns:a16="http://schemas.microsoft.com/office/drawing/2014/main" id="{9D33ED69-16A8-4C27-8414-B9EBD788E20C}"/>
            </a:ext>
          </a:extLst>
        </xdr:cNvPr>
        <xdr:cNvSpPr txBox="1"/>
      </xdr:nvSpPr>
      <xdr:spPr>
        <a:xfrm>
          <a:off x="7677227" y="1001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6" name="n_3aveValue【体育館・プール】&#10;一人当たり面積">
          <a:extLst>
            <a:ext uri="{FF2B5EF4-FFF2-40B4-BE49-F238E27FC236}">
              <a16:creationId xmlns:a16="http://schemas.microsoft.com/office/drawing/2014/main" id="{AE886308-79F0-4904-BD6B-AFFEB68CF6B3}"/>
            </a:ext>
          </a:extLst>
        </xdr:cNvPr>
        <xdr:cNvSpPr txBox="1"/>
      </xdr:nvSpPr>
      <xdr:spPr>
        <a:xfrm>
          <a:off x="6864427" y="1005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7" name="n_4aveValue【体育館・プール】&#10;一人当たり面積">
          <a:extLst>
            <a:ext uri="{FF2B5EF4-FFF2-40B4-BE49-F238E27FC236}">
              <a16:creationId xmlns:a16="http://schemas.microsoft.com/office/drawing/2014/main" id="{7A6FD8AC-4C57-474A-91C8-4EB30C1051F4}"/>
            </a:ext>
          </a:extLst>
        </xdr:cNvPr>
        <xdr:cNvSpPr txBox="1"/>
      </xdr:nvSpPr>
      <xdr:spPr>
        <a:xfrm>
          <a:off x="6070677" y="1004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144797</xdr:rowOff>
    </xdr:from>
    <xdr:ext cx="469744" cy="259045"/>
    <xdr:sp macro="" textlink="">
      <xdr:nvSpPr>
        <xdr:cNvPr id="258" name="n_1mainValue【体育館・プール】&#10;一人当たり面積">
          <a:extLst>
            <a:ext uri="{FF2B5EF4-FFF2-40B4-BE49-F238E27FC236}">
              <a16:creationId xmlns:a16="http://schemas.microsoft.com/office/drawing/2014/main" id="{8D62F477-A9C5-45F7-AB61-6F26D6F2743A}"/>
            </a:ext>
          </a:extLst>
        </xdr:cNvPr>
        <xdr:cNvSpPr txBox="1"/>
      </xdr:nvSpPr>
      <xdr:spPr>
        <a:xfrm>
          <a:off x="8458277"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59" name="n_2mainValue【体育館・プール】&#10;一人当たり面積">
          <a:extLst>
            <a:ext uri="{FF2B5EF4-FFF2-40B4-BE49-F238E27FC236}">
              <a16:creationId xmlns:a16="http://schemas.microsoft.com/office/drawing/2014/main" id="{F23182CD-8014-40E7-8255-F98FC7C1B44C}"/>
            </a:ext>
          </a:extLst>
        </xdr:cNvPr>
        <xdr:cNvSpPr txBox="1"/>
      </xdr:nvSpPr>
      <xdr:spPr>
        <a:xfrm>
          <a:off x="7677227"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70502</xdr:rowOff>
    </xdr:from>
    <xdr:ext cx="469744" cy="259045"/>
    <xdr:sp macro="" textlink="">
      <xdr:nvSpPr>
        <xdr:cNvPr id="260" name="n_3mainValue【体育館・プール】&#10;一人当たり面積">
          <a:extLst>
            <a:ext uri="{FF2B5EF4-FFF2-40B4-BE49-F238E27FC236}">
              <a16:creationId xmlns:a16="http://schemas.microsoft.com/office/drawing/2014/main" id="{585929F7-A0F8-4D67-A21C-E789CF203972}"/>
            </a:ext>
          </a:extLst>
        </xdr:cNvPr>
        <xdr:cNvSpPr txBox="1"/>
      </xdr:nvSpPr>
      <xdr:spPr>
        <a:xfrm>
          <a:off x="6864427" y="104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57167</xdr:rowOff>
    </xdr:from>
    <xdr:ext cx="469744" cy="259045"/>
    <xdr:sp macro="" textlink="">
      <xdr:nvSpPr>
        <xdr:cNvPr id="261" name="n_4mainValue【体育館・プール】&#10;一人当たり面積">
          <a:extLst>
            <a:ext uri="{FF2B5EF4-FFF2-40B4-BE49-F238E27FC236}">
              <a16:creationId xmlns:a16="http://schemas.microsoft.com/office/drawing/2014/main" id="{FFB8698B-BEBE-4EE4-9CE1-40AE4778D44A}"/>
            </a:ext>
          </a:extLst>
        </xdr:cNvPr>
        <xdr:cNvSpPr txBox="1"/>
      </xdr:nvSpPr>
      <xdr:spPr>
        <a:xfrm>
          <a:off x="607067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5390B7D-DD7E-4CD0-BFD1-A2D411D45F2A}"/>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B2A0053-91FE-47A5-BF77-2B405A505E71}"/>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76C7585-819D-4066-8BA1-587B489F261B}"/>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A131954-16CC-4B89-940B-54584F3FFEAE}"/>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97DBD0DD-4226-48B7-8A6F-4DBDEEC18895}"/>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D94E128-929C-4441-A2DD-BF5787FB55D1}"/>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E0D0C76-65D9-46B6-BB69-109FBB93F583}"/>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EB8C88C0-888E-4976-9147-07FCEB8445F5}"/>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253AB0B-88C0-440B-8FD4-68ED7E07EE8C}"/>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E36D8C9-EB0C-4E0D-8420-9735CE3303B2}"/>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45E3489-5BE0-49D7-960F-AB81000F6E5D}"/>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28A508FF-3F0C-4DB8-B361-05A689CF947B}"/>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EDCCFC94-5655-4EF0-AF92-3BFD8DCB7B31}"/>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CF521953-9D70-4AD8-B1F3-1E5B4E70E315}"/>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B2701F43-9002-4A5E-BA8E-F27B87D68D04}"/>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709BE73F-F7CB-42B5-A020-6E35C83FEBF2}"/>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FFC10AC1-76A4-4DEB-9934-B8039D2EA347}"/>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2E78754C-D4D2-46A7-AC44-E5C4B98622C4}"/>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7ACF48BF-DCF6-45F7-9328-40F3F3C5F88F}"/>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A0DA3B14-F13C-4C18-BD27-9BE25918FA79}"/>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E77B62E7-75A4-4F3A-8751-A6F3A045CAA1}"/>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F03DD535-9D54-4986-97FB-A7D2AED640B1}"/>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D0ED39EF-1F26-44A8-BACB-D4FF1F103309}"/>
            </a:ext>
          </a:extLst>
        </xdr:cNvPr>
        <xdr:cNvCxnSpPr/>
      </xdr:nvCxnSpPr>
      <xdr:spPr>
        <a:xfrm flipV="1">
          <a:off x="4177665" y="12828015"/>
          <a:ext cx="0" cy="1410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51714FD0-D4D2-40EA-8AE2-69D3AB030108}"/>
            </a:ext>
          </a:extLst>
        </xdr:cNvPr>
        <xdr:cNvSpPr txBox="1"/>
      </xdr:nvSpPr>
      <xdr:spPr>
        <a:xfrm>
          <a:off x="4216400" y="14242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871FC184-DB96-40B9-AFB7-ACB9A403E803}"/>
            </a:ext>
          </a:extLst>
        </xdr:cNvPr>
        <xdr:cNvCxnSpPr/>
      </xdr:nvCxnSpPr>
      <xdr:spPr>
        <a:xfrm>
          <a:off x="4108450" y="142384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520B80E5-C405-4F1A-A440-CCF454D47083}"/>
            </a:ext>
          </a:extLst>
        </xdr:cNvPr>
        <xdr:cNvSpPr txBox="1"/>
      </xdr:nvSpPr>
      <xdr:spPr>
        <a:xfrm>
          <a:off x="4216400" y="1260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11147A20-0579-4182-9127-1FD5BC4A2BCF}"/>
            </a:ext>
          </a:extLst>
        </xdr:cNvPr>
        <xdr:cNvCxnSpPr/>
      </xdr:nvCxnSpPr>
      <xdr:spPr>
        <a:xfrm>
          <a:off x="4108450" y="128280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9FA62C20-DD7A-47D1-9A72-A32A39494B00}"/>
            </a:ext>
          </a:extLst>
        </xdr:cNvPr>
        <xdr:cNvSpPr txBox="1"/>
      </xdr:nvSpPr>
      <xdr:spPr>
        <a:xfrm>
          <a:off x="4216400" y="13256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A48FAF23-19FD-4844-8F41-EC556FC4C47D}"/>
            </a:ext>
          </a:extLst>
        </xdr:cNvPr>
        <xdr:cNvSpPr/>
      </xdr:nvSpPr>
      <xdr:spPr>
        <a:xfrm>
          <a:off x="4127500" y="133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5471777D-E48C-4D6D-9099-53B9C7842358}"/>
            </a:ext>
          </a:extLst>
        </xdr:cNvPr>
        <xdr:cNvSpPr/>
      </xdr:nvSpPr>
      <xdr:spPr>
        <a:xfrm>
          <a:off x="3384550" y="133896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23E164F0-9B57-4DED-ACB1-07A28870F6C5}"/>
            </a:ext>
          </a:extLst>
        </xdr:cNvPr>
        <xdr:cNvSpPr/>
      </xdr:nvSpPr>
      <xdr:spPr>
        <a:xfrm>
          <a:off x="2571750" y="133753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B3105E08-E822-4A59-B1BB-BD7D8E4848F4}"/>
            </a:ext>
          </a:extLst>
        </xdr:cNvPr>
        <xdr:cNvSpPr/>
      </xdr:nvSpPr>
      <xdr:spPr>
        <a:xfrm>
          <a:off x="1778000" y="133456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CBB45F98-203A-48FD-A0F9-4ADD245B0FE2}"/>
            </a:ext>
          </a:extLst>
        </xdr:cNvPr>
        <xdr:cNvSpPr/>
      </xdr:nvSpPr>
      <xdr:spPr>
        <a:xfrm>
          <a:off x="984250" y="132702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8DAEEE2-EC62-4CB0-A432-E6DE8A7978A7}"/>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1EDBFB6-916E-43A2-A9DA-DCCB9F5089CE}"/>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8DBFEC9-9D02-4477-B609-8DF8C01FD388}"/>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3DDC457-742F-421C-BCE7-66B26F5099BD}"/>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D1A597-7AA7-4A7C-8C40-07F2CED4692D}"/>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145035</xdr:rowOff>
    </xdr:from>
    <xdr:to>
      <xdr:col>24</xdr:col>
      <xdr:colOff>114300</xdr:colOff>
      <xdr:row>82</xdr:row>
      <xdr:rowOff>75185</xdr:rowOff>
    </xdr:to>
    <xdr:sp macro="" textlink="">
      <xdr:nvSpPr>
        <xdr:cNvPr id="300" name="楕円 299">
          <a:extLst>
            <a:ext uri="{FF2B5EF4-FFF2-40B4-BE49-F238E27FC236}">
              <a16:creationId xmlns:a16="http://schemas.microsoft.com/office/drawing/2014/main" id="{DA3400AF-212D-4CF8-8A93-16F70D731DEF}"/>
            </a:ext>
          </a:extLst>
        </xdr:cNvPr>
        <xdr:cNvSpPr/>
      </xdr:nvSpPr>
      <xdr:spPr>
        <a:xfrm>
          <a:off x="4127500" y="135244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123462</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9A00E241-1963-4CDF-A747-BF1C2DBDFA0B}"/>
            </a:ext>
          </a:extLst>
        </xdr:cNvPr>
        <xdr:cNvSpPr txBox="1"/>
      </xdr:nvSpPr>
      <xdr:spPr>
        <a:xfrm>
          <a:off x="4216400" y="1350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78739</xdr:rowOff>
    </xdr:from>
    <xdr:to>
      <xdr:col>20</xdr:col>
      <xdr:colOff>38100</xdr:colOff>
      <xdr:row>82</xdr:row>
      <xdr:rowOff>8889</xdr:rowOff>
    </xdr:to>
    <xdr:sp macro="" textlink="">
      <xdr:nvSpPr>
        <xdr:cNvPr id="302" name="楕円 301">
          <a:extLst>
            <a:ext uri="{FF2B5EF4-FFF2-40B4-BE49-F238E27FC236}">
              <a16:creationId xmlns:a16="http://schemas.microsoft.com/office/drawing/2014/main" id="{0C93BEED-89EC-4FAD-904C-0AB39F77B809}"/>
            </a:ext>
          </a:extLst>
        </xdr:cNvPr>
        <xdr:cNvSpPr/>
      </xdr:nvSpPr>
      <xdr:spPr>
        <a:xfrm>
          <a:off x="3384550" y="134581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129539</xdr:rowOff>
    </xdr:from>
    <xdr:to>
      <xdr:col>24</xdr:col>
      <xdr:colOff>63500</xdr:colOff>
      <xdr:row>82</xdr:row>
      <xdr:rowOff>24385</xdr:rowOff>
    </xdr:to>
    <xdr:cxnSp macro="">
      <xdr:nvCxnSpPr>
        <xdr:cNvPr id="303" name="直線コネクタ 302">
          <a:extLst>
            <a:ext uri="{FF2B5EF4-FFF2-40B4-BE49-F238E27FC236}">
              <a16:creationId xmlns:a16="http://schemas.microsoft.com/office/drawing/2014/main" id="{FB5DCBAD-FE67-43A8-87A8-2F597D62AB2C}"/>
            </a:ext>
          </a:extLst>
        </xdr:cNvPr>
        <xdr:cNvCxnSpPr/>
      </xdr:nvCxnSpPr>
      <xdr:spPr>
        <a:xfrm>
          <a:off x="3429000" y="13508989"/>
          <a:ext cx="749300" cy="5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14732</xdr:rowOff>
    </xdr:from>
    <xdr:to>
      <xdr:col>15</xdr:col>
      <xdr:colOff>101600</xdr:colOff>
      <xdr:row>81</xdr:row>
      <xdr:rowOff>116332</xdr:rowOff>
    </xdr:to>
    <xdr:sp macro="" textlink="">
      <xdr:nvSpPr>
        <xdr:cNvPr id="304" name="楕円 303">
          <a:extLst>
            <a:ext uri="{FF2B5EF4-FFF2-40B4-BE49-F238E27FC236}">
              <a16:creationId xmlns:a16="http://schemas.microsoft.com/office/drawing/2014/main" id="{ED8D1FBA-927A-4A48-9BB4-11A8EBB60988}"/>
            </a:ext>
          </a:extLst>
        </xdr:cNvPr>
        <xdr:cNvSpPr/>
      </xdr:nvSpPr>
      <xdr:spPr>
        <a:xfrm>
          <a:off x="2571750" y="1339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65532</xdr:rowOff>
    </xdr:from>
    <xdr:to>
      <xdr:col>19</xdr:col>
      <xdr:colOff>177800</xdr:colOff>
      <xdr:row>81</xdr:row>
      <xdr:rowOff>129539</xdr:rowOff>
    </xdr:to>
    <xdr:cxnSp macro="">
      <xdr:nvCxnSpPr>
        <xdr:cNvPr id="305" name="直線コネクタ 304">
          <a:extLst>
            <a:ext uri="{FF2B5EF4-FFF2-40B4-BE49-F238E27FC236}">
              <a16:creationId xmlns:a16="http://schemas.microsoft.com/office/drawing/2014/main" id="{CE61B9F8-FD54-4F1B-822D-BC6AB3CE25BA}"/>
            </a:ext>
          </a:extLst>
        </xdr:cNvPr>
        <xdr:cNvCxnSpPr/>
      </xdr:nvCxnSpPr>
      <xdr:spPr>
        <a:xfrm>
          <a:off x="2622550" y="13444982"/>
          <a:ext cx="80645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28448</xdr:rowOff>
    </xdr:from>
    <xdr:to>
      <xdr:col>10</xdr:col>
      <xdr:colOff>165100</xdr:colOff>
      <xdr:row>81</xdr:row>
      <xdr:rowOff>130048</xdr:rowOff>
    </xdr:to>
    <xdr:sp macro="" textlink="">
      <xdr:nvSpPr>
        <xdr:cNvPr id="306" name="楕円 305">
          <a:extLst>
            <a:ext uri="{FF2B5EF4-FFF2-40B4-BE49-F238E27FC236}">
              <a16:creationId xmlns:a16="http://schemas.microsoft.com/office/drawing/2014/main" id="{906AFC84-5041-458E-9582-6F444D6B26D9}"/>
            </a:ext>
          </a:extLst>
        </xdr:cNvPr>
        <xdr:cNvSpPr/>
      </xdr:nvSpPr>
      <xdr:spPr>
        <a:xfrm>
          <a:off x="1778000" y="1340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65532</xdr:rowOff>
    </xdr:from>
    <xdr:to>
      <xdr:col>15</xdr:col>
      <xdr:colOff>50800</xdr:colOff>
      <xdr:row>81</xdr:row>
      <xdr:rowOff>79248</xdr:rowOff>
    </xdr:to>
    <xdr:cxnSp macro="">
      <xdr:nvCxnSpPr>
        <xdr:cNvPr id="307" name="直線コネクタ 306">
          <a:extLst>
            <a:ext uri="{FF2B5EF4-FFF2-40B4-BE49-F238E27FC236}">
              <a16:creationId xmlns:a16="http://schemas.microsoft.com/office/drawing/2014/main" id="{71099B3A-F4F2-4EB0-B483-094573CF20B4}"/>
            </a:ext>
          </a:extLst>
        </xdr:cNvPr>
        <xdr:cNvCxnSpPr/>
      </xdr:nvCxnSpPr>
      <xdr:spPr>
        <a:xfrm flipV="1">
          <a:off x="1828800" y="13444982"/>
          <a:ext cx="79375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135889</xdr:rowOff>
    </xdr:from>
    <xdr:to>
      <xdr:col>6</xdr:col>
      <xdr:colOff>38100</xdr:colOff>
      <xdr:row>81</xdr:row>
      <xdr:rowOff>66039</xdr:rowOff>
    </xdr:to>
    <xdr:sp macro="" textlink="">
      <xdr:nvSpPr>
        <xdr:cNvPr id="308" name="楕円 307">
          <a:extLst>
            <a:ext uri="{FF2B5EF4-FFF2-40B4-BE49-F238E27FC236}">
              <a16:creationId xmlns:a16="http://schemas.microsoft.com/office/drawing/2014/main" id="{004B45DB-54DA-45BE-8171-FC4FC4180AA7}"/>
            </a:ext>
          </a:extLst>
        </xdr:cNvPr>
        <xdr:cNvSpPr/>
      </xdr:nvSpPr>
      <xdr:spPr>
        <a:xfrm>
          <a:off x="984250" y="133502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15239</xdr:rowOff>
    </xdr:from>
    <xdr:to>
      <xdr:col>10</xdr:col>
      <xdr:colOff>114300</xdr:colOff>
      <xdr:row>81</xdr:row>
      <xdr:rowOff>79248</xdr:rowOff>
    </xdr:to>
    <xdr:cxnSp macro="">
      <xdr:nvCxnSpPr>
        <xdr:cNvPr id="309" name="直線コネクタ 308">
          <a:extLst>
            <a:ext uri="{FF2B5EF4-FFF2-40B4-BE49-F238E27FC236}">
              <a16:creationId xmlns:a16="http://schemas.microsoft.com/office/drawing/2014/main" id="{CA61C12B-525D-42D6-B6B3-F7F47E7AF129}"/>
            </a:ext>
          </a:extLst>
        </xdr:cNvPr>
        <xdr:cNvCxnSpPr/>
      </xdr:nvCxnSpPr>
      <xdr:spPr>
        <a:xfrm>
          <a:off x="1028700" y="13394689"/>
          <a:ext cx="8001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25A979AE-7835-45A2-BA8C-56A35FA9D9AC}"/>
            </a:ext>
          </a:extLst>
        </xdr:cNvPr>
        <xdr:cNvSpPr txBox="1"/>
      </xdr:nvSpPr>
      <xdr:spPr>
        <a:xfrm>
          <a:off x="3239144" y="1317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a:extLst>
            <a:ext uri="{FF2B5EF4-FFF2-40B4-BE49-F238E27FC236}">
              <a16:creationId xmlns:a16="http://schemas.microsoft.com/office/drawing/2014/main" id="{2C4A79AB-C6F3-4256-97C3-B009BFAA1872}"/>
            </a:ext>
          </a:extLst>
        </xdr:cNvPr>
        <xdr:cNvSpPr txBox="1"/>
      </xdr:nvSpPr>
      <xdr:spPr>
        <a:xfrm>
          <a:off x="2439044" y="1315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77995</xdr:rowOff>
    </xdr:from>
    <xdr:ext cx="405111" cy="259045"/>
    <xdr:sp macro="" textlink="">
      <xdr:nvSpPr>
        <xdr:cNvPr id="312" name="n_3aveValue【福祉施設】&#10;有形固定資産減価償却率">
          <a:extLst>
            <a:ext uri="{FF2B5EF4-FFF2-40B4-BE49-F238E27FC236}">
              <a16:creationId xmlns:a16="http://schemas.microsoft.com/office/drawing/2014/main" id="{57F513A7-4266-40BF-8865-94D9735BE604}"/>
            </a:ext>
          </a:extLst>
        </xdr:cNvPr>
        <xdr:cNvSpPr txBox="1"/>
      </xdr:nvSpPr>
      <xdr:spPr>
        <a:xfrm>
          <a:off x="1645294" y="1312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3" name="n_4aveValue【福祉施設】&#10;有形固定資産減価償却率">
          <a:extLst>
            <a:ext uri="{FF2B5EF4-FFF2-40B4-BE49-F238E27FC236}">
              <a16:creationId xmlns:a16="http://schemas.microsoft.com/office/drawing/2014/main" id="{3A3193AF-E02C-4FDD-A14F-C0EBD6CD267B}"/>
            </a:ext>
          </a:extLst>
        </xdr:cNvPr>
        <xdr:cNvSpPr txBox="1"/>
      </xdr:nvSpPr>
      <xdr:spPr>
        <a:xfrm>
          <a:off x="851544" y="1305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xdr:rowOff>
    </xdr:from>
    <xdr:ext cx="405111" cy="259045"/>
    <xdr:sp macro="" textlink="">
      <xdr:nvSpPr>
        <xdr:cNvPr id="314" name="n_1mainValue【福祉施設】&#10;有形固定資産減価償却率">
          <a:extLst>
            <a:ext uri="{FF2B5EF4-FFF2-40B4-BE49-F238E27FC236}">
              <a16:creationId xmlns:a16="http://schemas.microsoft.com/office/drawing/2014/main" id="{2569D1E3-E793-4258-B0A8-B60C2A929A69}"/>
            </a:ext>
          </a:extLst>
        </xdr:cNvPr>
        <xdr:cNvSpPr txBox="1"/>
      </xdr:nvSpPr>
      <xdr:spPr>
        <a:xfrm>
          <a:off x="3239144" y="1354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107459</xdr:rowOff>
    </xdr:from>
    <xdr:ext cx="405111" cy="259045"/>
    <xdr:sp macro="" textlink="">
      <xdr:nvSpPr>
        <xdr:cNvPr id="315" name="n_2mainValue【福祉施設】&#10;有形固定資産減価償却率">
          <a:extLst>
            <a:ext uri="{FF2B5EF4-FFF2-40B4-BE49-F238E27FC236}">
              <a16:creationId xmlns:a16="http://schemas.microsoft.com/office/drawing/2014/main" id="{6ED6B209-4172-443E-82F5-841A301F082F}"/>
            </a:ext>
          </a:extLst>
        </xdr:cNvPr>
        <xdr:cNvSpPr txBox="1"/>
      </xdr:nvSpPr>
      <xdr:spPr>
        <a:xfrm>
          <a:off x="2439044" y="1348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121175</xdr:rowOff>
    </xdr:from>
    <xdr:ext cx="405111" cy="259045"/>
    <xdr:sp macro="" textlink="">
      <xdr:nvSpPr>
        <xdr:cNvPr id="316" name="n_3mainValue【福祉施設】&#10;有形固定資産減価償却率">
          <a:extLst>
            <a:ext uri="{FF2B5EF4-FFF2-40B4-BE49-F238E27FC236}">
              <a16:creationId xmlns:a16="http://schemas.microsoft.com/office/drawing/2014/main" id="{C55DFD1F-1D18-4B57-AB3A-9796BFEE5BA2}"/>
            </a:ext>
          </a:extLst>
        </xdr:cNvPr>
        <xdr:cNvSpPr txBox="1"/>
      </xdr:nvSpPr>
      <xdr:spPr>
        <a:xfrm>
          <a:off x="1645294" y="1350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57166</xdr:rowOff>
    </xdr:from>
    <xdr:ext cx="405111" cy="259045"/>
    <xdr:sp macro="" textlink="">
      <xdr:nvSpPr>
        <xdr:cNvPr id="317" name="n_4mainValue【福祉施設】&#10;有形固定資産減価償却率">
          <a:extLst>
            <a:ext uri="{FF2B5EF4-FFF2-40B4-BE49-F238E27FC236}">
              <a16:creationId xmlns:a16="http://schemas.microsoft.com/office/drawing/2014/main" id="{9B3CF5BA-39A5-46EE-8E93-A7C659066674}"/>
            </a:ext>
          </a:extLst>
        </xdr:cNvPr>
        <xdr:cNvSpPr txBox="1"/>
      </xdr:nvSpPr>
      <xdr:spPr>
        <a:xfrm>
          <a:off x="85154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92F3A19E-0319-4C9E-8DD3-358F65F4C6FC}"/>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7A7F875F-FABB-4ECA-97BC-8DA3EE3790C7}"/>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8B9D850D-974C-45FF-89BB-73FBEA095DC5}"/>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DB9A0AD9-4DBB-4C0A-9B5F-60F3E7268BE6}"/>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130EBDAB-FD59-4A64-9526-78941F443DBD}"/>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327F3363-62E8-47EA-8D4F-38846E2EC867}"/>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5A0D9B84-837B-4509-B3CF-7597CB1B64BC}"/>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58DAC51D-750A-4E2A-9D84-F53CAD4C0AA9}"/>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E47F753A-3D0D-4B21-A81D-761988841B4B}"/>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6E00486A-9C12-4901-8819-CAE61ABCE0C5}"/>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9301F14-17B7-4CCA-B7CC-5CA5CF015CB7}"/>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22C9E227-FA1F-4BDB-81B0-0AD3C0449A10}"/>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27904C3A-0EDA-4C60-BD33-404AB574647E}"/>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B29EB762-55EF-4599-8542-A29F81E64BFD}"/>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48BDE88C-3CE8-47DE-9A35-F88382B31008}"/>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8C920607-EACB-485F-B2F0-A022EA7C924E}"/>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49EDD6AC-74B9-4CFB-B837-057DD435D59C}"/>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2593D9D-AAD4-4D33-B2D7-0EC4CBB1A245}"/>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BFCAC334-0FCB-461E-89A5-CD689A17DEC1}"/>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E2FC3C1E-705F-4AE3-8365-6CB4128B0B17}"/>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43B8359E-E0EE-4530-A514-81B96EB11A26}"/>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6F38860C-1B32-49C7-99EC-7FEB27A2A206}"/>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443ADFAA-5152-4EFE-8133-026C882E53AB}"/>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AE85B666-7377-467A-AF5D-B9DFF0F5D97E}"/>
            </a:ext>
          </a:extLst>
        </xdr:cNvPr>
        <xdr:cNvCxnSpPr/>
      </xdr:nvCxnSpPr>
      <xdr:spPr>
        <a:xfrm flipV="1">
          <a:off x="9429115" y="13064489"/>
          <a:ext cx="0" cy="1243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07FE1C22-8A64-4F80-B73C-CDD4FDB9349C}"/>
            </a:ext>
          </a:extLst>
        </xdr:cNvPr>
        <xdr:cNvSpPr txBox="1"/>
      </xdr:nvSpPr>
      <xdr:spPr>
        <a:xfrm>
          <a:off x="9467850" y="1431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5E88F7FF-2CEA-4C26-A671-8DA74FDF0477}"/>
            </a:ext>
          </a:extLst>
        </xdr:cNvPr>
        <xdr:cNvCxnSpPr/>
      </xdr:nvCxnSpPr>
      <xdr:spPr>
        <a:xfrm>
          <a:off x="9359900" y="14307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6C230C71-03A2-403F-AF8C-C702ED88C1BC}"/>
            </a:ext>
          </a:extLst>
        </xdr:cNvPr>
        <xdr:cNvSpPr txBox="1"/>
      </xdr:nvSpPr>
      <xdr:spPr>
        <a:xfrm>
          <a:off x="9467850" y="1285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65A499C4-0647-457B-BD7E-5130F224E6AB}"/>
            </a:ext>
          </a:extLst>
        </xdr:cNvPr>
        <xdr:cNvCxnSpPr/>
      </xdr:nvCxnSpPr>
      <xdr:spPr>
        <a:xfrm>
          <a:off x="9359900" y="130644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6" name="【福祉施設】&#10;一人当たり面積平均値テキスト">
          <a:extLst>
            <a:ext uri="{FF2B5EF4-FFF2-40B4-BE49-F238E27FC236}">
              <a16:creationId xmlns:a16="http://schemas.microsoft.com/office/drawing/2014/main" id="{E3D5E394-EBCE-4C0A-8D3E-01C3A3CC0D5C}"/>
            </a:ext>
          </a:extLst>
        </xdr:cNvPr>
        <xdr:cNvSpPr txBox="1"/>
      </xdr:nvSpPr>
      <xdr:spPr>
        <a:xfrm>
          <a:off x="9467850" y="13818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7C0230CF-62D9-4186-A173-7690CC09BDF4}"/>
            </a:ext>
          </a:extLst>
        </xdr:cNvPr>
        <xdr:cNvSpPr/>
      </xdr:nvSpPr>
      <xdr:spPr>
        <a:xfrm>
          <a:off x="9398000" y="139611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30F5710C-5B54-42FC-BEFC-B0A222A5DF44}"/>
            </a:ext>
          </a:extLst>
        </xdr:cNvPr>
        <xdr:cNvSpPr/>
      </xdr:nvSpPr>
      <xdr:spPr>
        <a:xfrm>
          <a:off x="8636000" y="13968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B11BB78F-3890-4955-AF77-47EB8ADB3EDE}"/>
            </a:ext>
          </a:extLst>
        </xdr:cNvPr>
        <xdr:cNvSpPr/>
      </xdr:nvSpPr>
      <xdr:spPr>
        <a:xfrm>
          <a:off x="7842250" y="139649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E6AD60B2-4C3F-443F-95D8-D2B519556B07}"/>
            </a:ext>
          </a:extLst>
        </xdr:cNvPr>
        <xdr:cNvSpPr/>
      </xdr:nvSpPr>
      <xdr:spPr>
        <a:xfrm>
          <a:off x="7029450" y="139839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5D96E4D8-B1CB-4E02-93B4-955851626C74}"/>
            </a:ext>
          </a:extLst>
        </xdr:cNvPr>
        <xdr:cNvSpPr/>
      </xdr:nvSpPr>
      <xdr:spPr>
        <a:xfrm>
          <a:off x="6235700" y="13949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D093ABC-3EB8-423F-9F0A-5CE367BA612D}"/>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0E594C3-5B8A-4FE4-B758-387243B087EA}"/>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667AA1C-B817-42D7-9530-9AA0006D8B4B}"/>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8663839-B557-4293-B70D-14CAA89C8D38}"/>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0560BC0-F0CE-4BE9-8DA3-A6AE1CA288DE}"/>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90170</xdr:rowOff>
    </xdr:from>
    <xdr:to>
      <xdr:col>55</xdr:col>
      <xdr:colOff>50800</xdr:colOff>
      <xdr:row>85</xdr:row>
      <xdr:rowOff>20320</xdr:rowOff>
    </xdr:to>
    <xdr:sp macro="" textlink="">
      <xdr:nvSpPr>
        <xdr:cNvPr id="357" name="楕円 356">
          <a:extLst>
            <a:ext uri="{FF2B5EF4-FFF2-40B4-BE49-F238E27FC236}">
              <a16:creationId xmlns:a16="http://schemas.microsoft.com/office/drawing/2014/main" id="{E51CEF42-1B1C-41D5-B94D-946D8265FFDB}"/>
            </a:ext>
          </a:extLst>
        </xdr:cNvPr>
        <xdr:cNvSpPr/>
      </xdr:nvSpPr>
      <xdr:spPr>
        <a:xfrm>
          <a:off x="9398000" y="139649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68597</xdr:rowOff>
    </xdr:from>
    <xdr:ext cx="469744" cy="259045"/>
    <xdr:sp macro="" textlink="">
      <xdr:nvSpPr>
        <xdr:cNvPr id="358" name="【福祉施設】&#10;一人当たり面積該当値テキスト">
          <a:extLst>
            <a:ext uri="{FF2B5EF4-FFF2-40B4-BE49-F238E27FC236}">
              <a16:creationId xmlns:a16="http://schemas.microsoft.com/office/drawing/2014/main" id="{5FE7A92D-2758-4711-92F3-487BE4B38E14}"/>
            </a:ext>
          </a:extLst>
        </xdr:cNvPr>
        <xdr:cNvSpPr txBox="1"/>
      </xdr:nvSpPr>
      <xdr:spPr>
        <a:xfrm>
          <a:off x="9467850"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90170</xdr:rowOff>
    </xdr:from>
    <xdr:to>
      <xdr:col>50</xdr:col>
      <xdr:colOff>165100</xdr:colOff>
      <xdr:row>85</xdr:row>
      <xdr:rowOff>20320</xdr:rowOff>
    </xdr:to>
    <xdr:sp macro="" textlink="">
      <xdr:nvSpPr>
        <xdr:cNvPr id="359" name="楕円 358">
          <a:extLst>
            <a:ext uri="{FF2B5EF4-FFF2-40B4-BE49-F238E27FC236}">
              <a16:creationId xmlns:a16="http://schemas.microsoft.com/office/drawing/2014/main" id="{AEF1D5EC-C5AB-4163-AE7C-27800954EE6E}"/>
            </a:ext>
          </a:extLst>
        </xdr:cNvPr>
        <xdr:cNvSpPr/>
      </xdr:nvSpPr>
      <xdr:spPr>
        <a:xfrm>
          <a:off x="8636000" y="13964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140970</xdr:rowOff>
    </xdr:from>
    <xdr:to>
      <xdr:col>55</xdr:col>
      <xdr:colOff>0</xdr:colOff>
      <xdr:row>84</xdr:row>
      <xdr:rowOff>140970</xdr:rowOff>
    </xdr:to>
    <xdr:cxnSp macro="">
      <xdr:nvCxnSpPr>
        <xdr:cNvPr id="360" name="直線コネクタ 359">
          <a:extLst>
            <a:ext uri="{FF2B5EF4-FFF2-40B4-BE49-F238E27FC236}">
              <a16:creationId xmlns:a16="http://schemas.microsoft.com/office/drawing/2014/main" id="{11E9498E-ECC5-4B12-9FB0-A795BDC3B870}"/>
            </a:ext>
          </a:extLst>
        </xdr:cNvPr>
        <xdr:cNvCxnSpPr/>
      </xdr:nvCxnSpPr>
      <xdr:spPr>
        <a:xfrm>
          <a:off x="8686800" y="1401572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97789</xdr:rowOff>
    </xdr:from>
    <xdr:to>
      <xdr:col>46</xdr:col>
      <xdr:colOff>38100</xdr:colOff>
      <xdr:row>85</xdr:row>
      <xdr:rowOff>27939</xdr:rowOff>
    </xdr:to>
    <xdr:sp macro="" textlink="">
      <xdr:nvSpPr>
        <xdr:cNvPr id="361" name="楕円 360">
          <a:extLst>
            <a:ext uri="{FF2B5EF4-FFF2-40B4-BE49-F238E27FC236}">
              <a16:creationId xmlns:a16="http://schemas.microsoft.com/office/drawing/2014/main" id="{B12A10BF-F6F2-42B1-85D7-72C716C50408}"/>
            </a:ext>
          </a:extLst>
        </xdr:cNvPr>
        <xdr:cNvSpPr/>
      </xdr:nvSpPr>
      <xdr:spPr>
        <a:xfrm>
          <a:off x="7842250" y="139725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140970</xdr:rowOff>
    </xdr:from>
    <xdr:to>
      <xdr:col>50</xdr:col>
      <xdr:colOff>114300</xdr:colOff>
      <xdr:row>84</xdr:row>
      <xdr:rowOff>148589</xdr:rowOff>
    </xdr:to>
    <xdr:cxnSp macro="">
      <xdr:nvCxnSpPr>
        <xdr:cNvPr id="362" name="直線コネクタ 361">
          <a:extLst>
            <a:ext uri="{FF2B5EF4-FFF2-40B4-BE49-F238E27FC236}">
              <a16:creationId xmlns:a16="http://schemas.microsoft.com/office/drawing/2014/main" id="{98F84FF8-9B9B-406C-A239-9179B6B08285}"/>
            </a:ext>
          </a:extLst>
        </xdr:cNvPr>
        <xdr:cNvCxnSpPr/>
      </xdr:nvCxnSpPr>
      <xdr:spPr>
        <a:xfrm flipV="1">
          <a:off x="7886700" y="14015720"/>
          <a:ext cx="8001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33020</xdr:rowOff>
    </xdr:from>
    <xdr:to>
      <xdr:col>41</xdr:col>
      <xdr:colOff>101600</xdr:colOff>
      <xdr:row>84</xdr:row>
      <xdr:rowOff>134620</xdr:rowOff>
    </xdr:to>
    <xdr:sp macro="" textlink="">
      <xdr:nvSpPr>
        <xdr:cNvPr id="363" name="楕円 362">
          <a:extLst>
            <a:ext uri="{FF2B5EF4-FFF2-40B4-BE49-F238E27FC236}">
              <a16:creationId xmlns:a16="http://schemas.microsoft.com/office/drawing/2014/main" id="{6FCB7F1A-5D5F-48D0-8FE4-857C8C8C7F3D}"/>
            </a:ext>
          </a:extLst>
        </xdr:cNvPr>
        <xdr:cNvSpPr/>
      </xdr:nvSpPr>
      <xdr:spPr>
        <a:xfrm>
          <a:off x="7029450" y="1390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83820</xdr:rowOff>
    </xdr:from>
    <xdr:to>
      <xdr:col>45</xdr:col>
      <xdr:colOff>177800</xdr:colOff>
      <xdr:row>84</xdr:row>
      <xdr:rowOff>148589</xdr:rowOff>
    </xdr:to>
    <xdr:cxnSp macro="">
      <xdr:nvCxnSpPr>
        <xdr:cNvPr id="364" name="直線コネクタ 363">
          <a:extLst>
            <a:ext uri="{FF2B5EF4-FFF2-40B4-BE49-F238E27FC236}">
              <a16:creationId xmlns:a16="http://schemas.microsoft.com/office/drawing/2014/main" id="{EC471483-68D8-4F4D-8A07-67DA6011B4D1}"/>
            </a:ext>
          </a:extLst>
        </xdr:cNvPr>
        <xdr:cNvCxnSpPr/>
      </xdr:nvCxnSpPr>
      <xdr:spPr>
        <a:xfrm>
          <a:off x="7080250" y="13958570"/>
          <a:ext cx="80645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29211</xdr:rowOff>
    </xdr:from>
    <xdr:to>
      <xdr:col>36</xdr:col>
      <xdr:colOff>165100</xdr:colOff>
      <xdr:row>84</xdr:row>
      <xdr:rowOff>130811</xdr:rowOff>
    </xdr:to>
    <xdr:sp macro="" textlink="">
      <xdr:nvSpPr>
        <xdr:cNvPr id="365" name="楕円 364">
          <a:extLst>
            <a:ext uri="{FF2B5EF4-FFF2-40B4-BE49-F238E27FC236}">
              <a16:creationId xmlns:a16="http://schemas.microsoft.com/office/drawing/2014/main" id="{0FC7762C-0437-4575-9EDD-8456DC7CEC28}"/>
            </a:ext>
          </a:extLst>
        </xdr:cNvPr>
        <xdr:cNvSpPr/>
      </xdr:nvSpPr>
      <xdr:spPr>
        <a:xfrm>
          <a:off x="6235700" y="1390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80011</xdr:rowOff>
    </xdr:from>
    <xdr:to>
      <xdr:col>41</xdr:col>
      <xdr:colOff>50800</xdr:colOff>
      <xdr:row>84</xdr:row>
      <xdr:rowOff>83820</xdr:rowOff>
    </xdr:to>
    <xdr:cxnSp macro="">
      <xdr:nvCxnSpPr>
        <xdr:cNvPr id="366" name="直線コネクタ 365">
          <a:extLst>
            <a:ext uri="{FF2B5EF4-FFF2-40B4-BE49-F238E27FC236}">
              <a16:creationId xmlns:a16="http://schemas.microsoft.com/office/drawing/2014/main" id="{C3944868-B5A3-4C0F-AF6A-DF05446E5247}"/>
            </a:ext>
          </a:extLst>
        </xdr:cNvPr>
        <xdr:cNvCxnSpPr/>
      </xdr:nvCxnSpPr>
      <xdr:spPr>
        <a:xfrm>
          <a:off x="6286500" y="13954761"/>
          <a:ext cx="7937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7" name="n_1aveValue【福祉施設】&#10;一人当たり面積">
          <a:extLst>
            <a:ext uri="{FF2B5EF4-FFF2-40B4-BE49-F238E27FC236}">
              <a16:creationId xmlns:a16="http://schemas.microsoft.com/office/drawing/2014/main" id="{AE9CE953-561D-4031-9288-F6C1001B544E}"/>
            </a:ext>
          </a:extLst>
        </xdr:cNvPr>
        <xdr:cNvSpPr txBox="1"/>
      </xdr:nvSpPr>
      <xdr:spPr>
        <a:xfrm>
          <a:off x="8458277" y="1405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68" name="n_2aveValue【福祉施設】&#10;一人当たり面積">
          <a:extLst>
            <a:ext uri="{FF2B5EF4-FFF2-40B4-BE49-F238E27FC236}">
              <a16:creationId xmlns:a16="http://schemas.microsoft.com/office/drawing/2014/main" id="{E43316EB-69B5-40F0-BA24-9B5EBADFB3BD}"/>
            </a:ext>
          </a:extLst>
        </xdr:cNvPr>
        <xdr:cNvSpPr txBox="1"/>
      </xdr:nvSpPr>
      <xdr:spPr>
        <a:xfrm>
          <a:off x="7677227" y="1374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30497</xdr:rowOff>
    </xdr:from>
    <xdr:ext cx="469744" cy="259045"/>
    <xdr:sp macro="" textlink="">
      <xdr:nvSpPr>
        <xdr:cNvPr id="369" name="n_3aveValue【福祉施設】&#10;一人当たり面積">
          <a:extLst>
            <a:ext uri="{FF2B5EF4-FFF2-40B4-BE49-F238E27FC236}">
              <a16:creationId xmlns:a16="http://schemas.microsoft.com/office/drawing/2014/main" id="{C51AC9F2-AE9C-44A7-B901-E99D46F95232}"/>
            </a:ext>
          </a:extLst>
        </xdr:cNvPr>
        <xdr:cNvSpPr txBox="1"/>
      </xdr:nvSpPr>
      <xdr:spPr>
        <a:xfrm>
          <a:off x="6864427"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167657</xdr:rowOff>
    </xdr:from>
    <xdr:ext cx="469744" cy="259045"/>
    <xdr:sp macro="" textlink="">
      <xdr:nvSpPr>
        <xdr:cNvPr id="370" name="n_4aveValue【福祉施設】&#10;一人当たり面積">
          <a:extLst>
            <a:ext uri="{FF2B5EF4-FFF2-40B4-BE49-F238E27FC236}">
              <a16:creationId xmlns:a16="http://schemas.microsoft.com/office/drawing/2014/main" id="{16DAF736-36FE-46E7-AC88-9ABC540C0831}"/>
            </a:ext>
          </a:extLst>
        </xdr:cNvPr>
        <xdr:cNvSpPr txBox="1"/>
      </xdr:nvSpPr>
      <xdr:spPr>
        <a:xfrm>
          <a:off x="6070677" y="1404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36847</xdr:rowOff>
    </xdr:from>
    <xdr:ext cx="469744" cy="259045"/>
    <xdr:sp macro="" textlink="">
      <xdr:nvSpPr>
        <xdr:cNvPr id="371" name="n_1mainValue【福祉施設】&#10;一人当たり面積">
          <a:extLst>
            <a:ext uri="{FF2B5EF4-FFF2-40B4-BE49-F238E27FC236}">
              <a16:creationId xmlns:a16="http://schemas.microsoft.com/office/drawing/2014/main" id="{D9667E5A-8DEC-468E-A623-BB0545D33ABA}"/>
            </a:ext>
          </a:extLst>
        </xdr:cNvPr>
        <xdr:cNvSpPr txBox="1"/>
      </xdr:nvSpPr>
      <xdr:spPr>
        <a:xfrm>
          <a:off x="8458277" y="1374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19066</xdr:rowOff>
    </xdr:from>
    <xdr:ext cx="469744" cy="259045"/>
    <xdr:sp macro="" textlink="">
      <xdr:nvSpPr>
        <xdr:cNvPr id="372" name="n_2mainValue【福祉施設】&#10;一人当たり面積">
          <a:extLst>
            <a:ext uri="{FF2B5EF4-FFF2-40B4-BE49-F238E27FC236}">
              <a16:creationId xmlns:a16="http://schemas.microsoft.com/office/drawing/2014/main" id="{808E8D87-E42E-4652-A226-327F9F9B6E45}"/>
            </a:ext>
          </a:extLst>
        </xdr:cNvPr>
        <xdr:cNvSpPr txBox="1"/>
      </xdr:nvSpPr>
      <xdr:spPr>
        <a:xfrm>
          <a:off x="7677227" y="1405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151147</xdr:rowOff>
    </xdr:from>
    <xdr:ext cx="469744" cy="259045"/>
    <xdr:sp macro="" textlink="">
      <xdr:nvSpPr>
        <xdr:cNvPr id="373" name="n_3mainValue【福祉施設】&#10;一人当たり面積">
          <a:extLst>
            <a:ext uri="{FF2B5EF4-FFF2-40B4-BE49-F238E27FC236}">
              <a16:creationId xmlns:a16="http://schemas.microsoft.com/office/drawing/2014/main" id="{D1467246-AE65-4B62-BC5C-4D511477FBA0}"/>
            </a:ext>
          </a:extLst>
        </xdr:cNvPr>
        <xdr:cNvSpPr txBox="1"/>
      </xdr:nvSpPr>
      <xdr:spPr>
        <a:xfrm>
          <a:off x="6864427" y="1369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147338</xdr:rowOff>
    </xdr:from>
    <xdr:ext cx="469744" cy="259045"/>
    <xdr:sp macro="" textlink="">
      <xdr:nvSpPr>
        <xdr:cNvPr id="374" name="n_4mainValue【福祉施設】&#10;一人当たり面積">
          <a:extLst>
            <a:ext uri="{FF2B5EF4-FFF2-40B4-BE49-F238E27FC236}">
              <a16:creationId xmlns:a16="http://schemas.microsoft.com/office/drawing/2014/main" id="{8986C541-A583-43A9-A645-8FB051C092A0}"/>
            </a:ext>
          </a:extLst>
        </xdr:cNvPr>
        <xdr:cNvSpPr txBox="1"/>
      </xdr:nvSpPr>
      <xdr:spPr>
        <a:xfrm>
          <a:off x="6070677" y="1369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644086EE-CA8D-4978-8ED9-CB89255967E7}"/>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2F5CDE1F-9A93-4641-8D4C-B501F789BB16}"/>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3FF0C6FA-532F-476C-9C43-DC5CDEECA898}"/>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B07E716-C834-427B-B6B7-B49081ABF60A}"/>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25676527-4993-4617-BF01-A2FBDA98C047}"/>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ED22B88D-92AF-43F8-AF23-D18F73B10696}"/>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AD7B5FB4-69AA-43D1-9200-16A6EBF23B3E}"/>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4723A742-3E41-4A56-BCAC-0EB2F967EFCB}"/>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F538FA50-284F-4314-9717-C25B15F63435}"/>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4028C52-87B4-42BA-92F7-1425F4AFD7F1}"/>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D3D49C8B-AF58-4F91-83D9-7506240B653B}"/>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7319F89C-61CA-414C-B1EB-BF6A677E9729}"/>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D36B441B-52BB-4579-9F54-8ED409B8F60F}"/>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EE18DA7C-159C-42DF-8E11-B121A1A4B641}"/>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7F4B57A6-FEB8-4CCA-A801-E4C245D16EA7}"/>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D807B0D4-59BA-4E14-A440-3252C99DA183}"/>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71915211-40A5-43DE-AB29-7EEDCE7CA0D6}"/>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E0576151-A0E8-4C58-8750-109A12DC0AA0}"/>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80FD3AE5-5DF3-470E-976A-0524961A6A2E}"/>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B2477D9A-693E-42AD-84F9-A5EF6D10736A}"/>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38D6A0AD-F30F-499C-9A99-3FF3D82FE1CF}"/>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B04C063E-7498-49FE-8D16-ED30BBB252FC}"/>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7623F024-2ADE-4B6D-A36A-BDEE12C44C68}"/>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A89CC859-F2F4-4073-B2BD-AA395455B442}"/>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41545276-35D8-4525-8AC1-1F7F2602303B}"/>
            </a:ext>
          </a:extLst>
        </xdr:cNvPr>
        <xdr:cNvCxnSpPr/>
      </xdr:nvCxnSpPr>
      <xdr:spPr>
        <a:xfrm flipV="1">
          <a:off x="4177665" y="165087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5484CE33-7195-4A38-B446-673C03EFFC6C}"/>
            </a:ext>
          </a:extLst>
        </xdr:cNvPr>
        <xdr:cNvSpPr txBox="1"/>
      </xdr:nvSpPr>
      <xdr:spPr>
        <a:xfrm>
          <a:off x="4216400"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EDC4D0D9-ED38-4EDF-99AC-D0352BF72B5E}"/>
            </a:ext>
          </a:extLst>
        </xdr:cNvPr>
        <xdr:cNvCxnSpPr/>
      </xdr:nvCxnSpPr>
      <xdr:spPr>
        <a:xfrm>
          <a:off x="4108450" y="18089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B7C41F9E-D288-4679-8188-F614E52EF707}"/>
            </a:ext>
          </a:extLst>
        </xdr:cNvPr>
        <xdr:cNvSpPr txBox="1"/>
      </xdr:nvSpPr>
      <xdr:spPr>
        <a:xfrm>
          <a:off x="4216400" y="16283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D71249EF-9C95-472B-A97E-CC335A909D07}"/>
            </a:ext>
          </a:extLst>
        </xdr:cNvPr>
        <xdr:cNvCxnSpPr/>
      </xdr:nvCxnSpPr>
      <xdr:spPr>
        <a:xfrm>
          <a:off x="4108450" y="165087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6D9E3A91-63CD-4A14-AD0E-EB015BD4B71A}"/>
            </a:ext>
          </a:extLst>
        </xdr:cNvPr>
        <xdr:cNvSpPr txBox="1"/>
      </xdr:nvSpPr>
      <xdr:spPr>
        <a:xfrm>
          <a:off x="4216400" y="17067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F8C9608F-E69B-4F78-898D-5C73DA85D132}"/>
            </a:ext>
          </a:extLst>
        </xdr:cNvPr>
        <xdr:cNvSpPr/>
      </xdr:nvSpPr>
      <xdr:spPr>
        <a:xfrm>
          <a:off x="4127500" y="1721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5807E538-0BFA-4254-80EB-938370C5ED9F}"/>
            </a:ext>
          </a:extLst>
        </xdr:cNvPr>
        <xdr:cNvSpPr/>
      </xdr:nvSpPr>
      <xdr:spPr>
        <a:xfrm>
          <a:off x="3384550" y="171989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975E133E-8C76-4764-A0C6-A447ED307DD5}"/>
            </a:ext>
          </a:extLst>
        </xdr:cNvPr>
        <xdr:cNvSpPr/>
      </xdr:nvSpPr>
      <xdr:spPr>
        <a:xfrm>
          <a:off x="2571750" y="1717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458229A6-EF43-49CA-8409-F2E8C396C449}"/>
            </a:ext>
          </a:extLst>
        </xdr:cNvPr>
        <xdr:cNvSpPr/>
      </xdr:nvSpPr>
      <xdr:spPr>
        <a:xfrm>
          <a:off x="1778000" y="171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9448E661-03B9-43F2-AC78-DEE527EC2CD5}"/>
            </a:ext>
          </a:extLst>
        </xdr:cNvPr>
        <xdr:cNvSpPr/>
      </xdr:nvSpPr>
      <xdr:spPr>
        <a:xfrm>
          <a:off x="984250" y="171208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48D9F73B-6196-411F-AEE4-29EB8F10020F}"/>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542D3E53-ED20-477A-93CF-D3069A1529B6}"/>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C90121D-A994-4ACB-8F92-E07B4CE2730C}"/>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638B99D-8737-4AE7-80C7-4742C32E914D}"/>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79DC8CC1-0A64-4FA6-A8E0-A97AEB05F54E}"/>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48261</xdr:rowOff>
    </xdr:from>
    <xdr:to>
      <xdr:col>24</xdr:col>
      <xdr:colOff>114300</xdr:colOff>
      <xdr:row>106</xdr:row>
      <xdr:rowOff>149861</xdr:rowOff>
    </xdr:to>
    <xdr:sp macro="" textlink="">
      <xdr:nvSpPr>
        <xdr:cNvPr id="415" name="楕円 414">
          <a:extLst>
            <a:ext uri="{FF2B5EF4-FFF2-40B4-BE49-F238E27FC236}">
              <a16:creationId xmlns:a16="http://schemas.microsoft.com/office/drawing/2014/main" id="{582F0EBF-B2ED-425C-89BB-BD4ED5E4171E}"/>
            </a:ext>
          </a:extLst>
        </xdr:cNvPr>
        <xdr:cNvSpPr/>
      </xdr:nvSpPr>
      <xdr:spPr>
        <a:xfrm>
          <a:off x="4127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26688</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E12D6384-F237-4F6F-A7FF-A1C24CD6E4F5}"/>
            </a:ext>
          </a:extLst>
        </xdr:cNvPr>
        <xdr:cNvSpPr txBox="1"/>
      </xdr:nvSpPr>
      <xdr:spPr>
        <a:xfrm>
          <a:off x="4216400"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8255</xdr:rowOff>
    </xdr:from>
    <xdr:to>
      <xdr:col>20</xdr:col>
      <xdr:colOff>38100</xdr:colOff>
      <xdr:row>106</xdr:row>
      <xdr:rowOff>109855</xdr:rowOff>
    </xdr:to>
    <xdr:sp macro="" textlink="">
      <xdr:nvSpPr>
        <xdr:cNvPr id="417" name="楕円 416">
          <a:extLst>
            <a:ext uri="{FF2B5EF4-FFF2-40B4-BE49-F238E27FC236}">
              <a16:creationId xmlns:a16="http://schemas.microsoft.com/office/drawing/2014/main" id="{95106A30-56F7-4763-ADF6-A94399F9FBCE}"/>
            </a:ext>
          </a:extLst>
        </xdr:cNvPr>
        <xdr:cNvSpPr/>
      </xdr:nvSpPr>
      <xdr:spPr>
        <a:xfrm>
          <a:off x="3384550" y="176104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59055</xdr:rowOff>
    </xdr:from>
    <xdr:to>
      <xdr:col>24</xdr:col>
      <xdr:colOff>63500</xdr:colOff>
      <xdr:row>106</xdr:row>
      <xdr:rowOff>99061</xdr:rowOff>
    </xdr:to>
    <xdr:cxnSp macro="">
      <xdr:nvCxnSpPr>
        <xdr:cNvPr id="418" name="直線コネクタ 417">
          <a:extLst>
            <a:ext uri="{FF2B5EF4-FFF2-40B4-BE49-F238E27FC236}">
              <a16:creationId xmlns:a16="http://schemas.microsoft.com/office/drawing/2014/main" id="{0A93C550-C4F4-4280-9FAD-3DF5E6E4D03A}"/>
            </a:ext>
          </a:extLst>
        </xdr:cNvPr>
        <xdr:cNvCxnSpPr/>
      </xdr:nvCxnSpPr>
      <xdr:spPr>
        <a:xfrm>
          <a:off x="3429000" y="17661255"/>
          <a:ext cx="7493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139700</xdr:rowOff>
    </xdr:from>
    <xdr:to>
      <xdr:col>15</xdr:col>
      <xdr:colOff>101600</xdr:colOff>
      <xdr:row>106</xdr:row>
      <xdr:rowOff>69850</xdr:rowOff>
    </xdr:to>
    <xdr:sp macro="" textlink="">
      <xdr:nvSpPr>
        <xdr:cNvPr id="419" name="楕円 418">
          <a:extLst>
            <a:ext uri="{FF2B5EF4-FFF2-40B4-BE49-F238E27FC236}">
              <a16:creationId xmlns:a16="http://schemas.microsoft.com/office/drawing/2014/main" id="{8C8CED74-06AD-44B8-A632-ADDA8B1CE8A6}"/>
            </a:ext>
          </a:extLst>
        </xdr:cNvPr>
        <xdr:cNvSpPr/>
      </xdr:nvSpPr>
      <xdr:spPr>
        <a:xfrm>
          <a:off x="257175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19050</xdr:rowOff>
    </xdr:from>
    <xdr:to>
      <xdr:col>19</xdr:col>
      <xdr:colOff>177800</xdr:colOff>
      <xdr:row>106</xdr:row>
      <xdr:rowOff>59055</xdr:rowOff>
    </xdr:to>
    <xdr:cxnSp macro="">
      <xdr:nvCxnSpPr>
        <xdr:cNvPr id="420" name="直線コネクタ 419">
          <a:extLst>
            <a:ext uri="{FF2B5EF4-FFF2-40B4-BE49-F238E27FC236}">
              <a16:creationId xmlns:a16="http://schemas.microsoft.com/office/drawing/2014/main" id="{A73F4409-9172-4CBD-90D8-8A5F172F6EF6}"/>
            </a:ext>
          </a:extLst>
        </xdr:cNvPr>
        <xdr:cNvCxnSpPr/>
      </xdr:nvCxnSpPr>
      <xdr:spPr>
        <a:xfrm>
          <a:off x="2622550" y="17621250"/>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93980</xdr:rowOff>
    </xdr:from>
    <xdr:to>
      <xdr:col>10</xdr:col>
      <xdr:colOff>165100</xdr:colOff>
      <xdr:row>106</xdr:row>
      <xdr:rowOff>24130</xdr:rowOff>
    </xdr:to>
    <xdr:sp macro="" textlink="">
      <xdr:nvSpPr>
        <xdr:cNvPr id="421" name="楕円 420">
          <a:extLst>
            <a:ext uri="{FF2B5EF4-FFF2-40B4-BE49-F238E27FC236}">
              <a16:creationId xmlns:a16="http://schemas.microsoft.com/office/drawing/2014/main" id="{82C37DDF-8BA6-44AD-9066-40D3A012166F}"/>
            </a:ext>
          </a:extLst>
        </xdr:cNvPr>
        <xdr:cNvSpPr/>
      </xdr:nvSpPr>
      <xdr:spPr>
        <a:xfrm>
          <a:off x="17780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144780</xdr:rowOff>
    </xdr:from>
    <xdr:to>
      <xdr:col>15</xdr:col>
      <xdr:colOff>50800</xdr:colOff>
      <xdr:row>106</xdr:row>
      <xdr:rowOff>19050</xdr:rowOff>
    </xdr:to>
    <xdr:cxnSp macro="">
      <xdr:nvCxnSpPr>
        <xdr:cNvPr id="422" name="直線コネクタ 421">
          <a:extLst>
            <a:ext uri="{FF2B5EF4-FFF2-40B4-BE49-F238E27FC236}">
              <a16:creationId xmlns:a16="http://schemas.microsoft.com/office/drawing/2014/main" id="{09582277-8451-4192-9CAE-6879108DC131}"/>
            </a:ext>
          </a:extLst>
        </xdr:cNvPr>
        <xdr:cNvCxnSpPr/>
      </xdr:nvCxnSpPr>
      <xdr:spPr>
        <a:xfrm>
          <a:off x="1828800" y="17575530"/>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53975</xdr:rowOff>
    </xdr:from>
    <xdr:to>
      <xdr:col>6</xdr:col>
      <xdr:colOff>38100</xdr:colOff>
      <xdr:row>105</xdr:row>
      <xdr:rowOff>155575</xdr:rowOff>
    </xdr:to>
    <xdr:sp macro="" textlink="">
      <xdr:nvSpPr>
        <xdr:cNvPr id="423" name="楕円 422">
          <a:extLst>
            <a:ext uri="{FF2B5EF4-FFF2-40B4-BE49-F238E27FC236}">
              <a16:creationId xmlns:a16="http://schemas.microsoft.com/office/drawing/2014/main" id="{3A406DCB-A2D9-429E-AFD9-E8317356A65A}"/>
            </a:ext>
          </a:extLst>
        </xdr:cNvPr>
        <xdr:cNvSpPr/>
      </xdr:nvSpPr>
      <xdr:spPr>
        <a:xfrm>
          <a:off x="984250" y="174847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104775</xdr:rowOff>
    </xdr:from>
    <xdr:to>
      <xdr:col>10</xdr:col>
      <xdr:colOff>114300</xdr:colOff>
      <xdr:row>105</xdr:row>
      <xdr:rowOff>144780</xdr:rowOff>
    </xdr:to>
    <xdr:cxnSp macro="">
      <xdr:nvCxnSpPr>
        <xdr:cNvPr id="424" name="直線コネクタ 423">
          <a:extLst>
            <a:ext uri="{FF2B5EF4-FFF2-40B4-BE49-F238E27FC236}">
              <a16:creationId xmlns:a16="http://schemas.microsoft.com/office/drawing/2014/main" id="{49ABB635-6F46-4347-A1CE-AE53E1F1D646}"/>
            </a:ext>
          </a:extLst>
        </xdr:cNvPr>
        <xdr:cNvCxnSpPr/>
      </xdr:nvCxnSpPr>
      <xdr:spPr>
        <a:xfrm>
          <a:off x="1028700" y="17535525"/>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a:extLst>
            <a:ext uri="{FF2B5EF4-FFF2-40B4-BE49-F238E27FC236}">
              <a16:creationId xmlns:a16="http://schemas.microsoft.com/office/drawing/2014/main" id="{488D03E1-2067-42A4-AADF-1B586DC34479}"/>
            </a:ext>
          </a:extLst>
        </xdr:cNvPr>
        <xdr:cNvSpPr txBox="1"/>
      </xdr:nvSpPr>
      <xdr:spPr>
        <a:xfrm>
          <a:off x="3239144" y="1697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6" name="n_2aveValue【市民会館】&#10;有形固定資産減価償却率">
          <a:extLst>
            <a:ext uri="{FF2B5EF4-FFF2-40B4-BE49-F238E27FC236}">
              <a16:creationId xmlns:a16="http://schemas.microsoft.com/office/drawing/2014/main" id="{01A5268B-F080-4842-8182-53D5491C7AC8}"/>
            </a:ext>
          </a:extLst>
        </xdr:cNvPr>
        <xdr:cNvSpPr txBox="1"/>
      </xdr:nvSpPr>
      <xdr:spPr>
        <a:xfrm>
          <a:off x="2439044" y="1695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7" name="n_3aveValue【市民会館】&#10;有形固定資産減価償却率">
          <a:extLst>
            <a:ext uri="{FF2B5EF4-FFF2-40B4-BE49-F238E27FC236}">
              <a16:creationId xmlns:a16="http://schemas.microsoft.com/office/drawing/2014/main" id="{BC3AEA0E-7024-4EB1-90D8-8A3F0A4373E2}"/>
            </a:ext>
          </a:extLst>
        </xdr:cNvPr>
        <xdr:cNvSpPr txBox="1"/>
      </xdr:nvSpPr>
      <xdr:spPr>
        <a:xfrm>
          <a:off x="1645294" y="1691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428" name="n_4aveValue【市民会館】&#10;有形固定資産減価償却率">
          <a:extLst>
            <a:ext uri="{FF2B5EF4-FFF2-40B4-BE49-F238E27FC236}">
              <a16:creationId xmlns:a16="http://schemas.microsoft.com/office/drawing/2014/main" id="{C7F63E56-374B-4778-9620-E36F2757C894}"/>
            </a:ext>
          </a:extLst>
        </xdr:cNvPr>
        <xdr:cNvSpPr txBox="1"/>
      </xdr:nvSpPr>
      <xdr:spPr>
        <a:xfrm>
          <a:off x="851544" y="1689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100982</xdr:rowOff>
    </xdr:from>
    <xdr:ext cx="405111" cy="259045"/>
    <xdr:sp macro="" textlink="">
      <xdr:nvSpPr>
        <xdr:cNvPr id="429" name="n_1mainValue【市民会館】&#10;有形固定資産減価償却率">
          <a:extLst>
            <a:ext uri="{FF2B5EF4-FFF2-40B4-BE49-F238E27FC236}">
              <a16:creationId xmlns:a16="http://schemas.microsoft.com/office/drawing/2014/main" id="{F0719F6D-D10E-4E2C-8F0B-1E2F344E613F}"/>
            </a:ext>
          </a:extLst>
        </xdr:cNvPr>
        <xdr:cNvSpPr txBox="1"/>
      </xdr:nvSpPr>
      <xdr:spPr>
        <a:xfrm>
          <a:off x="3239144" y="1770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60977</xdr:rowOff>
    </xdr:from>
    <xdr:ext cx="405111" cy="259045"/>
    <xdr:sp macro="" textlink="">
      <xdr:nvSpPr>
        <xdr:cNvPr id="430" name="n_2mainValue【市民会館】&#10;有形固定資産減価償却率">
          <a:extLst>
            <a:ext uri="{FF2B5EF4-FFF2-40B4-BE49-F238E27FC236}">
              <a16:creationId xmlns:a16="http://schemas.microsoft.com/office/drawing/2014/main" id="{BFF99A25-410E-4E7C-BC63-9BBC43E61F7D}"/>
            </a:ext>
          </a:extLst>
        </xdr:cNvPr>
        <xdr:cNvSpPr txBox="1"/>
      </xdr:nvSpPr>
      <xdr:spPr>
        <a:xfrm>
          <a:off x="24390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15257</xdr:rowOff>
    </xdr:from>
    <xdr:ext cx="405111" cy="259045"/>
    <xdr:sp macro="" textlink="">
      <xdr:nvSpPr>
        <xdr:cNvPr id="431" name="n_3mainValue【市民会館】&#10;有形固定資産減価償却率">
          <a:extLst>
            <a:ext uri="{FF2B5EF4-FFF2-40B4-BE49-F238E27FC236}">
              <a16:creationId xmlns:a16="http://schemas.microsoft.com/office/drawing/2014/main" id="{D4FC1710-8276-45DF-AB04-908451F2FCAD}"/>
            </a:ext>
          </a:extLst>
        </xdr:cNvPr>
        <xdr:cNvSpPr txBox="1"/>
      </xdr:nvSpPr>
      <xdr:spPr>
        <a:xfrm>
          <a:off x="164529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146702</xdr:rowOff>
    </xdr:from>
    <xdr:ext cx="405111" cy="259045"/>
    <xdr:sp macro="" textlink="">
      <xdr:nvSpPr>
        <xdr:cNvPr id="432" name="n_4mainValue【市民会館】&#10;有形固定資産減価償却率">
          <a:extLst>
            <a:ext uri="{FF2B5EF4-FFF2-40B4-BE49-F238E27FC236}">
              <a16:creationId xmlns:a16="http://schemas.microsoft.com/office/drawing/2014/main" id="{89824A43-1D9A-497D-8B72-CDDBD8968D87}"/>
            </a:ext>
          </a:extLst>
        </xdr:cNvPr>
        <xdr:cNvSpPr txBox="1"/>
      </xdr:nvSpPr>
      <xdr:spPr>
        <a:xfrm>
          <a:off x="851544" y="1757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B7084722-8044-43AE-998E-022D16A16B25}"/>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AB02D7D5-8F21-486B-A249-FC76EE3C8439}"/>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4CFD6027-5F3C-4A0B-8BF7-8E3821D28DA9}"/>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DF7C4ED-2D05-4BFF-BEB2-940E71B5DDFE}"/>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284C1408-B129-4C21-B5A9-75593EC79F7B}"/>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FA009AB5-176F-4935-9D01-9059B102E219}"/>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24024A18-E009-4D98-B103-DE1E3FCFB9F8}"/>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CD792A2B-D293-4CC4-9A23-AB31050CAFE5}"/>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37F31EA2-4BB6-44C2-8FEA-9F0C4A8B1754}"/>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E6A345F2-FFCB-4305-8472-72996FB9E1C0}"/>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A70AC8B8-63B3-4E79-A6F0-BC9AFBEBFB65}"/>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72BF2407-61C7-4685-A5ED-7A72D4C5CB50}"/>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1DAAACB9-BDA6-477E-B25F-7AF2A16A5819}"/>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5146449F-C734-4EC7-9BC2-80536D5F567E}"/>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DCE661A9-EEA4-41B3-B778-3E4A76A1FBD1}"/>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A0879FCF-30DE-4475-AC5F-6DCB5D7FA1CC}"/>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518EB7EA-728A-4B7F-8F20-30A12D54C92E}"/>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BF4E6A6A-7CDF-4D29-A72E-FAF63BD443EB}"/>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69BD00FB-B8AC-463C-AF83-CB857D03C237}"/>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84AEC25A-1B2B-473C-ACC8-F692B1D301A5}"/>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6E556273-3CF9-48DA-BFC6-01033E635B04}"/>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6C53A833-EFDF-41A7-8A58-49AF92ABE3AF}"/>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1C7C683D-474F-43C8-8D1B-388ED05259A7}"/>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3F0AEE52-0D61-436D-A991-E393BCD880A6}"/>
            </a:ext>
          </a:extLst>
        </xdr:cNvPr>
        <xdr:cNvCxnSpPr/>
      </xdr:nvCxnSpPr>
      <xdr:spPr>
        <a:xfrm flipV="1">
          <a:off x="9429115" y="165811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3ADE814C-AAE1-4EAE-BFB4-F0B61260EFC7}"/>
            </a:ext>
          </a:extLst>
        </xdr:cNvPr>
        <xdr:cNvSpPr txBox="1"/>
      </xdr:nvSpPr>
      <xdr:spPr>
        <a:xfrm>
          <a:off x="9467850"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110765A7-4117-49AF-91E3-B441C041A15B}"/>
            </a:ext>
          </a:extLst>
        </xdr:cNvPr>
        <xdr:cNvCxnSpPr/>
      </xdr:nvCxnSpPr>
      <xdr:spPr>
        <a:xfrm>
          <a:off x="9359900" y="17983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EA0962FC-F1CC-4461-B544-E2E51C588037}"/>
            </a:ext>
          </a:extLst>
        </xdr:cNvPr>
        <xdr:cNvSpPr txBox="1"/>
      </xdr:nvSpPr>
      <xdr:spPr>
        <a:xfrm>
          <a:off x="9467850" y="1635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719D7603-F0DD-4CF8-B212-5C18458FC642}"/>
            </a:ext>
          </a:extLst>
        </xdr:cNvPr>
        <xdr:cNvCxnSpPr/>
      </xdr:nvCxnSpPr>
      <xdr:spPr>
        <a:xfrm>
          <a:off x="9359900" y="165811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461" name="【市民会館】&#10;一人当たり面積平均値テキスト">
          <a:extLst>
            <a:ext uri="{FF2B5EF4-FFF2-40B4-BE49-F238E27FC236}">
              <a16:creationId xmlns:a16="http://schemas.microsoft.com/office/drawing/2014/main" id="{76B53ADA-6672-43C0-9D81-124EF7554A52}"/>
            </a:ext>
          </a:extLst>
        </xdr:cNvPr>
        <xdr:cNvSpPr txBox="1"/>
      </xdr:nvSpPr>
      <xdr:spPr>
        <a:xfrm>
          <a:off x="9467850" y="17338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E89794A3-7510-4D72-A34B-A1DF0086E1E6}"/>
            </a:ext>
          </a:extLst>
        </xdr:cNvPr>
        <xdr:cNvSpPr/>
      </xdr:nvSpPr>
      <xdr:spPr>
        <a:xfrm>
          <a:off x="9398000" y="17486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E35F06B9-E8A9-427B-BC9A-CB0F60996DEA}"/>
            </a:ext>
          </a:extLst>
        </xdr:cNvPr>
        <xdr:cNvSpPr/>
      </xdr:nvSpPr>
      <xdr:spPr>
        <a:xfrm>
          <a:off x="8636000" y="1748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70ACF983-0110-417F-9177-234265C0342D}"/>
            </a:ext>
          </a:extLst>
        </xdr:cNvPr>
        <xdr:cNvSpPr/>
      </xdr:nvSpPr>
      <xdr:spPr>
        <a:xfrm>
          <a:off x="7842250" y="174904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54DB4037-9AB6-4CE1-B4C5-0207639FD2F6}"/>
            </a:ext>
          </a:extLst>
        </xdr:cNvPr>
        <xdr:cNvSpPr/>
      </xdr:nvSpPr>
      <xdr:spPr>
        <a:xfrm>
          <a:off x="7029450" y="1751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326D6435-4EFE-40A7-A4FA-0E42E4C34DE0}"/>
            </a:ext>
          </a:extLst>
        </xdr:cNvPr>
        <xdr:cNvSpPr/>
      </xdr:nvSpPr>
      <xdr:spPr>
        <a:xfrm>
          <a:off x="62357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7CD3795-9269-4AB1-82CB-8C35821645AB}"/>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3642343-53B9-4EF3-A22D-6E080BFB3B59}"/>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15578EBD-47EF-4563-8CFB-ECDB035BEC5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8D97D596-2626-4CC2-BB7A-05D11B986204}"/>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66E077E-83EC-486E-AA5C-A453C31F5D4E}"/>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135889</xdr:rowOff>
    </xdr:from>
    <xdr:to>
      <xdr:col>55</xdr:col>
      <xdr:colOff>50800</xdr:colOff>
      <xdr:row>106</xdr:row>
      <xdr:rowOff>66039</xdr:rowOff>
    </xdr:to>
    <xdr:sp macro="" textlink="">
      <xdr:nvSpPr>
        <xdr:cNvPr id="472" name="楕円 471">
          <a:extLst>
            <a:ext uri="{FF2B5EF4-FFF2-40B4-BE49-F238E27FC236}">
              <a16:creationId xmlns:a16="http://schemas.microsoft.com/office/drawing/2014/main" id="{3E57D502-860C-49CD-A7EB-12353969AB55}"/>
            </a:ext>
          </a:extLst>
        </xdr:cNvPr>
        <xdr:cNvSpPr/>
      </xdr:nvSpPr>
      <xdr:spPr>
        <a:xfrm>
          <a:off x="9398000" y="175666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114316</xdr:rowOff>
    </xdr:from>
    <xdr:ext cx="469744" cy="259045"/>
    <xdr:sp macro="" textlink="">
      <xdr:nvSpPr>
        <xdr:cNvPr id="473" name="【市民会館】&#10;一人当たり面積該当値テキスト">
          <a:extLst>
            <a:ext uri="{FF2B5EF4-FFF2-40B4-BE49-F238E27FC236}">
              <a16:creationId xmlns:a16="http://schemas.microsoft.com/office/drawing/2014/main" id="{358C8A35-CB12-4676-BD5C-579385D0FEDB}"/>
            </a:ext>
          </a:extLst>
        </xdr:cNvPr>
        <xdr:cNvSpPr txBox="1"/>
      </xdr:nvSpPr>
      <xdr:spPr>
        <a:xfrm>
          <a:off x="9467850" y="1754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143511</xdr:rowOff>
    </xdr:from>
    <xdr:to>
      <xdr:col>50</xdr:col>
      <xdr:colOff>165100</xdr:colOff>
      <xdr:row>106</xdr:row>
      <xdr:rowOff>73661</xdr:rowOff>
    </xdr:to>
    <xdr:sp macro="" textlink="">
      <xdr:nvSpPr>
        <xdr:cNvPr id="474" name="楕円 473">
          <a:extLst>
            <a:ext uri="{FF2B5EF4-FFF2-40B4-BE49-F238E27FC236}">
              <a16:creationId xmlns:a16="http://schemas.microsoft.com/office/drawing/2014/main" id="{4CCB3876-0C9C-4863-83A5-1228F4A147D7}"/>
            </a:ext>
          </a:extLst>
        </xdr:cNvPr>
        <xdr:cNvSpPr/>
      </xdr:nvSpPr>
      <xdr:spPr>
        <a:xfrm>
          <a:off x="86360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15239</xdr:rowOff>
    </xdr:from>
    <xdr:to>
      <xdr:col>55</xdr:col>
      <xdr:colOff>0</xdr:colOff>
      <xdr:row>106</xdr:row>
      <xdr:rowOff>22861</xdr:rowOff>
    </xdr:to>
    <xdr:cxnSp macro="">
      <xdr:nvCxnSpPr>
        <xdr:cNvPr id="475" name="直線コネクタ 474">
          <a:extLst>
            <a:ext uri="{FF2B5EF4-FFF2-40B4-BE49-F238E27FC236}">
              <a16:creationId xmlns:a16="http://schemas.microsoft.com/office/drawing/2014/main" id="{6E53452D-5EAA-4A73-A774-826FBABB34CE}"/>
            </a:ext>
          </a:extLst>
        </xdr:cNvPr>
        <xdr:cNvCxnSpPr/>
      </xdr:nvCxnSpPr>
      <xdr:spPr>
        <a:xfrm flipV="1">
          <a:off x="8686800" y="17617439"/>
          <a:ext cx="74295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476" name="楕円 475">
          <a:extLst>
            <a:ext uri="{FF2B5EF4-FFF2-40B4-BE49-F238E27FC236}">
              <a16:creationId xmlns:a16="http://schemas.microsoft.com/office/drawing/2014/main" id="{1FF22D87-DAE2-49F1-8D74-91A584B0E6BC}"/>
            </a:ext>
          </a:extLst>
        </xdr:cNvPr>
        <xdr:cNvSpPr/>
      </xdr:nvSpPr>
      <xdr:spPr>
        <a:xfrm>
          <a:off x="7842250" y="175818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22861</xdr:rowOff>
    </xdr:from>
    <xdr:to>
      <xdr:col>50</xdr:col>
      <xdr:colOff>114300</xdr:colOff>
      <xdr:row>106</xdr:row>
      <xdr:rowOff>30480</xdr:rowOff>
    </xdr:to>
    <xdr:cxnSp macro="">
      <xdr:nvCxnSpPr>
        <xdr:cNvPr id="477" name="直線コネクタ 476">
          <a:extLst>
            <a:ext uri="{FF2B5EF4-FFF2-40B4-BE49-F238E27FC236}">
              <a16:creationId xmlns:a16="http://schemas.microsoft.com/office/drawing/2014/main" id="{8A027025-9290-4A06-870E-F5843264BF2E}"/>
            </a:ext>
          </a:extLst>
        </xdr:cNvPr>
        <xdr:cNvCxnSpPr/>
      </xdr:nvCxnSpPr>
      <xdr:spPr>
        <a:xfrm flipV="1">
          <a:off x="7886700" y="17625061"/>
          <a:ext cx="8001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151130</xdr:rowOff>
    </xdr:from>
    <xdr:to>
      <xdr:col>41</xdr:col>
      <xdr:colOff>101600</xdr:colOff>
      <xdr:row>106</xdr:row>
      <xdr:rowOff>81280</xdr:rowOff>
    </xdr:to>
    <xdr:sp macro="" textlink="">
      <xdr:nvSpPr>
        <xdr:cNvPr id="478" name="楕円 477">
          <a:extLst>
            <a:ext uri="{FF2B5EF4-FFF2-40B4-BE49-F238E27FC236}">
              <a16:creationId xmlns:a16="http://schemas.microsoft.com/office/drawing/2014/main" id="{260E9975-85F0-422A-AD7D-2DD046E35DD0}"/>
            </a:ext>
          </a:extLst>
        </xdr:cNvPr>
        <xdr:cNvSpPr/>
      </xdr:nvSpPr>
      <xdr:spPr>
        <a:xfrm>
          <a:off x="702945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30480</xdr:rowOff>
    </xdr:from>
    <xdr:to>
      <xdr:col>45</xdr:col>
      <xdr:colOff>177800</xdr:colOff>
      <xdr:row>106</xdr:row>
      <xdr:rowOff>30480</xdr:rowOff>
    </xdr:to>
    <xdr:cxnSp macro="">
      <xdr:nvCxnSpPr>
        <xdr:cNvPr id="479" name="直線コネクタ 478">
          <a:extLst>
            <a:ext uri="{FF2B5EF4-FFF2-40B4-BE49-F238E27FC236}">
              <a16:creationId xmlns:a16="http://schemas.microsoft.com/office/drawing/2014/main" id="{FF9D1658-4970-41FD-A1DD-2D6147D07398}"/>
            </a:ext>
          </a:extLst>
        </xdr:cNvPr>
        <xdr:cNvCxnSpPr/>
      </xdr:nvCxnSpPr>
      <xdr:spPr>
        <a:xfrm>
          <a:off x="7080250" y="176326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151130</xdr:rowOff>
    </xdr:from>
    <xdr:to>
      <xdr:col>36</xdr:col>
      <xdr:colOff>165100</xdr:colOff>
      <xdr:row>106</xdr:row>
      <xdr:rowOff>81280</xdr:rowOff>
    </xdr:to>
    <xdr:sp macro="" textlink="">
      <xdr:nvSpPr>
        <xdr:cNvPr id="480" name="楕円 479">
          <a:extLst>
            <a:ext uri="{FF2B5EF4-FFF2-40B4-BE49-F238E27FC236}">
              <a16:creationId xmlns:a16="http://schemas.microsoft.com/office/drawing/2014/main" id="{99666F5E-7898-4AAA-B057-D68B1C7C23FE}"/>
            </a:ext>
          </a:extLst>
        </xdr:cNvPr>
        <xdr:cNvSpPr/>
      </xdr:nvSpPr>
      <xdr:spPr>
        <a:xfrm>
          <a:off x="62357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30480</xdr:rowOff>
    </xdr:from>
    <xdr:to>
      <xdr:col>41</xdr:col>
      <xdr:colOff>50800</xdr:colOff>
      <xdr:row>106</xdr:row>
      <xdr:rowOff>30480</xdr:rowOff>
    </xdr:to>
    <xdr:cxnSp macro="">
      <xdr:nvCxnSpPr>
        <xdr:cNvPr id="481" name="直線コネクタ 480">
          <a:extLst>
            <a:ext uri="{FF2B5EF4-FFF2-40B4-BE49-F238E27FC236}">
              <a16:creationId xmlns:a16="http://schemas.microsoft.com/office/drawing/2014/main" id="{FDDFDAA6-8D46-42A8-A1BE-C2F634CA3898}"/>
            </a:ext>
          </a:extLst>
        </xdr:cNvPr>
        <xdr:cNvCxnSpPr/>
      </xdr:nvCxnSpPr>
      <xdr:spPr>
        <a:xfrm>
          <a:off x="6286500" y="176326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2" name="n_1aveValue【市民会館】&#10;一人当たり面積">
          <a:extLst>
            <a:ext uri="{FF2B5EF4-FFF2-40B4-BE49-F238E27FC236}">
              <a16:creationId xmlns:a16="http://schemas.microsoft.com/office/drawing/2014/main" id="{A5B1712A-DD85-49CF-B82E-E5B0949D6766}"/>
            </a:ext>
          </a:extLst>
        </xdr:cNvPr>
        <xdr:cNvSpPr txBox="1"/>
      </xdr:nvSpPr>
      <xdr:spPr>
        <a:xfrm>
          <a:off x="8458277" y="1725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83" name="n_2aveValue【市民会館】&#10;一人当たり面積">
          <a:extLst>
            <a:ext uri="{FF2B5EF4-FFF2-40B4-BE49-F238E27FC236}">
              <a16:creationId xmlns:a16="http://schemas.microsoft.com/office/drawing/2014/main" id="{64228D5E-BD2C-4029-BB0D-007BBD4EDDCC}"/>
            </a:ext>
          </a:extLst>
        </xdr:cNvPr>
        <xdr:cNvSpPr txBox="1"/>
      </xdr:nvSpPr>
      <xdr:spPr>
        <a:xfrm>
          <a:off x="76772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484" name="n_3aveValue【市民会館】&#10;一人当たり面積">
          <a:extLst>
            <a:ext uri="{FF2B5EF4-FFF2-40B4-BE49-F238E27FC236}">
              <a16:creationId xmlns:a16="http://schemas.microsoft.com/office/drawing/2014/main" id="{C2D48876-B334-47EB-AE69-EE8E165A7405}"/>
            </a:ext>
          </a:extLst>
        </xdr:cNvPr>
        <xdr:cNvSpPr txBox="1"/>
      </xdr:nvSpPr>
      <xdr:spPr>
        <a:xfrm>
          <a:off x="6864427" y="1729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5" name="n_4aveValue【市民会館】&#10;一人当たり面積">
          <a:extLst>
            <a:ext uri="{FF2B5EF4-FFF2-40B4-BE49-F238E27FC236}">
              <a16:creationId xmlns:a16="http://schemas.microsoft.com/office/drawing/2014/main" id="{1374785D-23DE-415F-BC10-A003A31D3C7B}"/>
            </a:ext>
          </a:extLst>
        </xdr:cNvPr>
        <xdr:cNvSpPr txBox="1"/>
      </xdr:nvSpPr>
      <xdr:spPr>
        <a:xfrm>
          <a:off x="607067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64788</xdr:rowOff>
    </xdr:from>
    <xdr:ext cx="469744" cy="259045"/>
    <xdr:sp macro="" textlink="">
      <xdr:nvSpPr>
        <xdr:cNvPr id="486" name="n_1mainValue【市民会館】&#10;一人当たり面積">
          <a:extLst>
            <a:ext uri="{FF2B5EF4-FFF2-40B4-BE49-F238E27FC236}">
              <a16:creationId xmlns:a16="http://schemas.microsoft.com/office/drawing/2014/main" id="{2DE20520-4968-41F9-95EF-D0ED4028CCB6}"/>
            </a:ext>
          </a:extLst>
        </xdr:cNvPr>
        <xdr:cNvSpPr txBox="1"/>
      </xdr:nvSpPr>
      <xdr:spPr>
        <a:xfrm>
          <a:off x="8458277" y="1766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72407</xdr:rowOff>
    </xdr:from>
    <xdr:ext cx="469744" cy="259045"/>
    <xdr:sp macro="" textlink="">
      <xdr:nvSpPr>
        <xdr:cNvPr id="487" name="n_2mainValue【市民会館】&#10;一人当たり面積">
          <a:extLst>
            <a:ext uri="{FF2B5EF4-FFF2-40B4-BE49-F238E27FC236}">
              <a16:creationId xmlns:a16="http://schemas.microsoft.com/office/drawing/2014/main" id="{18F2A950-E0C6-411E-85E1-16CB7A0C092B}"/>
            </a:ext>
          </a:extLst>
        </xdr:cNvPr>
        <xdr:cNvSpPr txBox="1"/>
      </xdr:nvSpPr>
      <xdr:spPr>
        <a:xfrm>
          <a:off x="7677227" y="1767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72407</xdr:rowOff>
    </xdr:from>
    <xdr:ext cx="469744" cy="259045"/>
    <xdr:sp macro="" textlink="">
      <xdr:nvSpPr>
        <xdr:cNvPr id="488" name="n_3mainValue【市民会館】&#10;一人当たり面積">
          <a:extLst>
            <a:ext uri="{FF2B5EF4-FFF2-40B4-BE49-F238E27FC236}">
              <a16:creationId xmlns:a16="http://schemas.microsoft.com/office/drawing/2014/main" id="{E80056E6-D9DB-47BB-B44B-C55FF52399A1}"/>
            </a:ext>
          </a:extLst>
        </xdr:cNvPr>
        <xdr:cNvSpPr txBox="1"/>
      </xdr:nvSpPr>
      <xdr:spPr>
        <a:xfrm>
          <a:off x="6864427" y="1767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72407</xdr:rowOff>
    </xdr:from>
    <xdr:ext cx="469744" cy="259045"/>
    <xdr:sp macro="" textlink="">
      <xdr:nvSpPr>
        <xdr:cNvPr id="489" name="n_4mainValue【市民会館】&#10;一人当たり面積">
          <a:extLst>
            <a:ext uri="{FF2B5EF4-FFF2-40B4-BE49-F238E27FC236}">
              <a16:creationId xmlns:a16="http://schemas.microsoft.com/office/drawing/2014/main" id="{645B0DFB-8796-4391-A5D4-4B496C33B009}"/>
            </a:ext>
          </a:extLst>
        </xdr:cNvPr>
        <xdr:cNvSpPr txBox="1"/>
      </xdr:nvSpPr>
      <xdr:spPr>
        <a:xfrm>
          <a:off x="6070677" y="1767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7E217DEA-50DE-4F0C-A328-8FDCFD1C9BF1}"/>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17212252-969D-47EE-9B60-739D311B4A5D}"/>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EBF29A6-46B4-4D44-B2D1-868A49F5069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79A29B29-1088-4456-ABD7-887182E500F9}"/>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67E2A8F3-9229-45F4-A8A3-8810AFB5AB5E}"/>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C3339F71-43BF-45C5-9ECC-20C92EEDC2DD}"/>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FD25199F-F8D5-4DC3-B79C-4FC89E38E2FE}"/>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B2500775-E9AF-4727-B41C-499130251656}"/>
            </a:ext>
          </a:extLst>
        </xdr:cNvPr>
        <xdr:cNvSpPr/>
      </xdr:nvSpPr>
      <xdr:spPr>
        <a:xfrm>
          <a:off x="1120775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8" name="正方形/長方形 497">
          <a:extLst>
            <a:ext uri="{FF2B5EF4-FFF2-40B4-BE49-F238E27FC236}">
              <a16:creationId xmlns:a16="http://schemas.microsoft.com/office/drawing/2014/main" id="{F69EBB4E-21CC-4D4F-8502-350BC6629CAB}"/>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9" name="正方形/長方形 498">
          <a:extLst>
            <a:ext uri="{FF2B5EF4-FFF2-40B4-BE49-F238E27FC236}">
              <a16:creationId xmlns:a16="http://schemas.microsoft.com/office/drawing/2014/main" id="{1CE4E0B8-7E56-4B69-83C4-4474FAC878A8}"/>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0" name="正方形/長方形 499">
          <a:extLst>
            <a:ext uri="{FF2B5EF4-FFF2-40B4-BE49-F238E27FC236}">
              <a16:creationId xmlns:a16="http://schemas.microsoft.com/office/drawing/2014/main" id="{8515B9DA-7035-4527-9FEB-BA9983A9CC1D}"/>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1" name="正方形/長方形 500">
          <a:extLst>
            <a:ext uri="{FF2B5EF4-FFF2-40B4-BE49-F238E27FC236}">
              <a16:creationId xmlns:a16="http://schemas.microsoft.com/office/drawing/2014/main" id="{5CB6C127-D358-40AD-BE53-9DE82F3132A3}"/>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2" name="正方形/長方形 501">
          <a:extLst>
            <a:ext uri="{FF2B5EF4-FFF2-40B4-BE49-F238E27FC236}">
              <a16:creationId xmlns:a16="http://schemas.microsoft.com/office/drawing/2014/main" id="{63BE57FC-EAEE-4D0B-AEDA-638A1278C5FE}"/>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3" name="正方形/長方形 502">
          <a:extLst>
            <a:ext uri="{FF2B5EF4-FFF2-40B4-BE49-F238E27FC236}">
              <a16:creationId xmlns:a16="http://schemas.microsoft.com/office/drawing/2014/main" id="{032981C6-0FFD-4002-A317-6687A3B0C324}"/>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4" name="正方形/長方形 503">
          <a:extLst>
            <a:ext uri="{FF2B5EF4-FFF2-40B4-BE49-F238E27FC236}">
              <a16:creationId xmlns:a16="http://schemas.microsoft.com/office/drawing/2014/main" id="{9833A9C0-93F2-45BF-AA6B-AE1019B6A188}"/>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5" name="正方形/長方形 504">
          <a:extLst>
            <a:ext uri="{FF2B5EF4-FFF2-40B4-BE49-F238E27FC236}">
              <a16:creationId xmlns:a16="http://schemas.microsoft.com/office/drawing/2014/main" id="{C51DFBE0-258B-4FDA-8F2A-F34DEEA510F9}"/>
            </a:ext>
          </a:extLst>
        </xdr:cNvPr>
        <xdr:cNvSpPr/>
      </xdr:nvSpPr>
      <xdr:spPr>
        <a:xfrm>
          <a:off x="164592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EB7C71A0-307C-4C58-B20D-9D0718E73B7F}"/>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C99A9511-5234-4DE1-B0A9-1C0F960BBBE6}"/>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DA9C8C4E-5CCD-4EBE-882B-B5DC4001DD89}"/>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7077F0EF-D7B4-40D7-885B-9D547F1D37E6}"/>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E3CCDD7F-7585-4FF2-A4C1-62E8DAE31526}"/>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AA76C465-AAF8-462D-AE8D-2EFC841E4157}"/>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55590F85-1F5F-497A-A9A7-170F0569F327}"/>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7F6A3BA4-9519-4796-A47F-0AA97CE8914B}"/>
            </a:ext>
          </a:extLst>
        </xdr:cNvPr>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a:extLst>
            <a:ext uri="{FF2B5EF4-FFF2-40B4-BE49-F238E27FC236}">
              <a16:creationId xmlns:a16="http://schemas.microsoft.com/office/drawing/2014/main" id="{45652C24-17F7-40CC-8CB4-C8E708C649A6}"/>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a:extLst>
            <a:ext uri="{FF2B5EF4-FFF2-40B4-BE49-F238E27FC236}">
              <a16:creationId xmlns:a16="http://schemas.microsoft.com/office/drawing/2014/main" id="{07B23DDA-18A0-4A0D-898D-925F46B1B8D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a:extLst>
            <a:ext uri="{FF2B5EF4-FFF2-40B4-BE49-F238E27FC236}">
              <a16:creationId xmlns:a16="http://schemas.microsoft.com/office/drawing/2014/main" id="{6DC3DD92-12AF-4BF5-B315-C10E43326BEC}"/>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a:extLst>
            <a:ext uri="{FF2B5EF4-FFF2-40B4-BE49-F238E27FC236}">
              <a16:creationId xmlns:a16="http://schemas.microsoft.com/office/drawing/2014/main" id="{3CB09FCF-C3D2-4AD3-A6D4-184E4C7F0BF4}"/>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a:extLst>
            <a:ext uri="{FF2B5EF4-FFF2-40B4-BE49-F238E27FC236}">
              <a16:creationId xmlns:a16="http://schemas.microsoft.com/office/drawing/2014/main" id="{A3318FA9-81B2-4056-9BCF-CFD8E8D9A84F}"/>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a:extLst>
            <a:ext uri="{FF2B5EF4-FFF2-40B4-BE49-F238E27FC236}">
              <a16:creationId xmlns:a16="http://schemas.microsoft.com/office/drawing/2014/main" id="{5E64CBAE-FE5D-4E85-8B56-A6AB583722CE}"/>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a:extLst>
            <a:ext uri="{FF2B5EF4-FFF2-40B4-BE49-F238E27FC236}">
              <a16:creationId xmlns:a16="http://schemas.microsoft.com/office/drawing/2014/main" id="{879EADDA-6BFA-450C-AE84-65EE3C2726EE}"/>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a:extLst>
            <a:ext uri="{FF2B5EF4-FFF2-40B4-BE49-F238E27FC236}">
              <a16:creationId xmlns:a16="http://schemas.microsoft.com/office/drawing/2014/main" id="{89963F53-7C60-493F-AAFC-0B177841D74B}"/>
            </a:ext>
          </a:extLst>
        </xdr:cNvPr>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62BB6649-3EA9-4278-AC8A-07C0E743C7AC}"/>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F379DB58-E86F-4AD3-9115-CABF018C1663}"/>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F0DFADA4-B151-476A-A0E8-0D307C937E51}"/>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44809C76-4DAF-498F-B2FD-D833F37B1CE9}"/>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395C0C36-8BE0-47B0-AB1C-FE8BF6A22696}"/>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B7BCD378-DAB7-49DF-ABAF-A7F367B25CB4}"/>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6AB91355-5089-4841-BDF2-D95B5AD4D999}"/>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3071CA52-3238-40E9-A822-C2D973B6B6EF}"/>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0" name="正方形/長方形 529">
          <a:extLst>
            <a:ext uri="{FF2B5EF4-FFF2-40B4-BE49-F238E27FC236}">
              <a16:creationId xmlns:a16="http://schemas.microsoft.com/office/drawing/2014/main" id="{F9094235-1581-4DB2-B3FB-8EB2DF3A3B1F}"/>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1" name="正方形/長方形 530">
          <a:extLst>
            <a:ext uri="{FF2B5EF4-FFF2-40B4-BE49-F238E27FC236}">
              <a16:creationId xmlns:a16="http://schemas.microsoft.com/office/drawing/2014/main" id="{1CBC8D77-CC2A-440D-A2B8-27AE9A36F965}"/>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2" name="正方形/長方形 531">
          <a:extLst>
            <a:ext uri="{FF2B5EF4-FFF2-40B4-BE49-F238E27FC236}">
              <a16:creationId xmlns:a16="http://schemas.microsoft.com/office/drawing/2014/main" id="{C979CA35-4E7D-4A67-8302-324B23536485}"/>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3" name="正方形/長方形 532">
          <a:extLst>
            <a:ext uri="{FF2B5EF4-FFF2-40B4-BE49-F238E27FC236}">
              <a16:creationId xmlns:a16="http://schemas.microsoft.com/office/drawing/2014/main" id="{0EF5A5C1-71C4-40A5-B2C8-F74220865D35}"/>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4" name="正方形/長方形 533">
          <a:extLst>
            <a:ext uri="{FF2B5EF4-FFF2-40B4-BE49-F238E27FC236}">
              <a16:creationId xmlns:a16="http://schemas.microsoft.com/office/drawing/2014/main" id="{4B9691C2-8604-4952-802F-485E5BEA19D4}"/>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5" name="正方形/長方形 534">
          <a:extLst>
            <a:ext uri="{FF2B5EF4-FFF2-40B4-BE49-F238E27FC236}">
              <a16:creationId xmlns:a16="http://schemas.microsoft.com/office/drawing/2014/main" id="{CF1F04C5-EC10-4717-8F7A-4A6502AAA501}"/>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6" name="正方形/長方形 535">
          <a:extLst>
            <a:ext uri="{FF2B5EF4-FFF2-40B4-BE49-F238E27FC236}">
              <a16:creationId xmlns:a16="http://schemas.microsoft.com/office/drawing/2014/main" id="{2BD44993-8107-4F7E-9825-F60C4FB6FDCE}"/>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a:extLst>
            <a:ext uri="{FF2B5EF4-FFF2-40B4-BE49-F238E27FC236}">
              <a16:creationId xmlns:a16="http://schemas.microsoft.com/office/drawing/2014/main" id="{0C4FB8C3-D07F-435A-A483-EF47E570E0C0}"/>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a:extLst>
            <a:ext uri="{FF2B5EF4-FFF2-40B4-BE49-F238E27FC236}">
              <a16:creationId xmlns:a16="http://schemas.microsoft.com/office/drawing/2014/main" id="{22AB8055-E516-4AFB-9EE4-002EF61FCCE8}"/>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a:extLst>
            <a:ext uri="{FF2B5EF4-FFF2-40B4-BE49-F238E27FC236}">
              <a16:creationId xmlns:a16="http://schemas.microsoft.com/office/drawing/2014/main" id="{625A6279-FB2A-4DA2-A110-98B52BB3DF84}"/>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a:extLst>
            <a:ext uri="{FF2B5EF4-FFF2-40B4-BE49-F238E27FC236}">
              <a16:creationId xmlns:a16="http://schemas.microsoft.com/office/drawing/2014/main" id="{E8FB9FC8-5FC6-426D-A285-E35425FA2A6F}"/>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a:extLst>
            <a:ext uri="{FF2B5EF4-FFF2-40B4-BE49-F238E27FC236}">
              <a16:creationId xmlns:a16="http://schemas.microsoft.com/office/drawing/2014/main" id="{4551D754-24F8-4C8D-B8EC-B51F1A3B0FD2}"/>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a:extLst>
            <a:ext uri="{FF2B5EF4-FFF2-40B4-BE49-F238E27FC236}">
              <a16:creationId xmlns:a16="http://schemas.microsoft.com/office/drawing/2014/main" id="{748DB78C-B708-4B1E-A147-6002128619F2}"/>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a:extLst>
            <a:ext uri="{FF2B5EF4-FFF2-40B4-BE49-F238E27FC236}">
              <a16:creationId xmlns:a16="http://schemas.microsoft.com/office/drawing/2014/main" id="{9520702A-011A-4FBD-8929-AB04284E3B54}"/>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a:extLst>
            <a:ext uri="{FF2B5EF4-FFF2-40B4-BE49-F238E27FC236}">
              <a16:creationId xmlns:a16="http://schemas.microsoft.com/office/drawing/2014/main" id="{FC30F8CD-212C-4D74-AF38-754F6EFE1B62}"/>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a:extLst>
            <a:ext uri="{FF2B5EF4-FFF2-40B4-BE49-F238E27FC236}">
              <a16:creationId xmlns:a16="http://schemas.microsoft.com/office/drawing/2014/main" id="{0DF4C8DD-024D-4788-B4A9-6B6FBF13568C}"/>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6" name="テキスト ボックス 545">
          <a:extLst>
            <a:ext uri="{FF2B5EF4-FFF2-40B4-BE49-F238E27FC236}">
              <a16:creationId xmlns:a16="http://schemas.microsoft.com/office/drawing/2014/main" id="{04398FB5-F479-443A-8E5B-BEBF231A4B18}"/>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a:extLst>
            <a:ext uri="{FF2B5EF4-FFF2-40B4-BE49-F238E27FC236}">
              <a16:creationId xmlns:a16="http://schemas.microsoft.com/office/drawing/2014/main" id="{1D6B3C24-152E-46A8-8D67-1A64084FF35B}"/>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8" name="テキスト ボックス 547">
          <a:extLst>
            <a:ext uri="{FF2B5EF4-FFF2-40B4-BE49-F238E27FC236}">
              <a16:creationId xmlns:a16="http://schemas.microsoft.com/office/drawing/2014/main" id="{B94B9ECD-4859-488D-8CAD-441BF190E15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9" name="直線コネクタ 548">
          <a:extLst>
            <a:ext uri="{FF2B5EF4-FFF2-40B4-BE49-F238E27FC236}">
              <a16:creationId xmlns:a16="http://schemas.microsoft.com/office/drawing/2014/main" id="{A0D64578-087A-41A7-AFF1-E67FFAF4AE88}"/>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0" name="テキスト ボックス 549">
          <a:extLst>
            <a:ext uri="{FF2B5EF4-FFF2-40B4-BE49-F238E27FC236}">
              <a16:creationId xmlns:a16="http://schemas.microsoft.com/office/drawing/2014/main" id="{CBF0C774-CB80-4F3B-92A5-B7C8913EDC1F}"/>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1" name="直線コネクタ 550">
          <a:extLst>
            <a:ext uri="{FF2B5EF4-FFF2-40B4-BE49-F238E27FC236}">
              <a16:creationId xmlns:a16="http://schemas.microsoft.com/office/drawing/2014/main" id="{8ABD15E5-264C-445B-820E-83EED2F440BC}"/>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2" name="テキスト ボックス 551">
          <a:extLst>
            <a:ext uri="{FF2B5EF4-FFF2-40B4-BE49-F238E27FC236}">
              <a16:creationId xmlns:a16="http://schemas.microsoft.com/office/drawing/2014/main" id="{18FB26BE-C36C-4AB0-AD05-ADBEBF0017AB}"/>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3" name="直線コネクタ 552">
          <a:extLst>
            <a:ext uri="{FF2B5EF4-FFF2-40B4-BE49-F238E27FC236}">
              <a16:creationId xmlns:a16="http://schemas.microsoft.com/office/drawing/2014/main" id="{BD6C73D4-759C-4124-8D32-319C1131DDCB}"/>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4" name="テキスト ボックス 553">
          <a:extLst>
            <a:ext uri="{FF2B5EF4-FFF2-40B4-BE49-F238E27FC236}">
              <a16:creationId xmlns:a16="http://schemas.microsoft.com/office/drawing/2014/main" id="{385AD048-7E51-4229-A10B-E5E7E0838EFC}"/>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5" name="直線コネクタ 554">
          <a:extLst>
            <a:ext uri="{FF2B5EF4-FFF2-40B4-BE49-F238E27FC236}">
              <a16:creationId xmlns:a16="http://schemas.microsoft.com/office/drawing/2014/main" id="{02345AD7-4567-4E54-93DD-F479D54A62A3}"/>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6" name="テキスト ボックス 555">
          <a:extLst>
            <a:ext uri="{FF2B5EF4-FFF2-40B4-BE49-F238E27FC236}">
              <a16:creationId xmlns:a16="http://schemas.microsoft.com/office/drawing/2014/main" id="{20A734D3-78A0-4BAF-86B8-96CF1FD92A69}"/>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7" name="直線コネクタ 556">
          <a:extLst>
            <a:ext uri="{FF2B5EF4-FFF2-40B4-BE49-F238E27FC236}">
              <a16:creationId xmlns:a16="http://schemas.microsoft.com/office/drawing/2014/main" id="{595519CA-114A-4170-A438-128DEC360F1C}"/>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8" name="テキスト ボックス 557">
          <a:extLst>
            <a:ext uri="{FF2B5EF4-FFF2-40B4-BE49-F238E27FC236}">
              <a16:creationId xmlns:a16="http://schemas.microsoft.com/office/drawing/2014/main" id="{9CFFA60E-CF6E-4EDB-86B3-B63416E25C39}"/>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9" name="直線コネクタ 558">
          <a:extLst>
            <a:ext uri="{FF2B5EF4-FFF2-40B4-BE49-F238E27FC236}">
              <a16:creationId xmlns:a16="http://schemas.microsoft.com/office/drawing/2014/main" id="{053EA2D6-0582-4051-AE5C-96CD50DCCFFA}"/>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0" name="テキスト ボックス 559">
          <a:extLst>
            <a:ext uri="{FF2B5EF4-FFF2-40B4-BE49-F238E27FC236}">
              <a16:creationId xmlns:a16="http://schemas.microsoft.com/office/drawing/2014/main" id="{518454E3-B7C6-4430-8077-9148344D82E1}"/>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1" name="直線コネクタ 560">
          <a:extLst>
            <a:ext uri="{FF2B5EF4-FFF2-40B4-BE49-F238E27FC236}">
              <a16:creationId xmlns:a16="http://schemas.microsoft.com/office/drawing/2014/main" id="{F6448C0F-03EA-465D-B54E-82DA122EE67E}"/>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2" name="【庁舎】&#10;有形固定資産減価償却率グラフ枠">
          <a:extLst>
            <a:ext uri="{FF2B5EF4-FFF2-40B4-BE49-F238E27FC236}">
              <a16:creationId xmlns:a16="http://schemas.microsoft.com/office/drawing/2014/main" id="{8BD043F5-E8A3-4E2A-8026-22BAFBA6BE36}"/>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563" name="直線コネクタ 562">
          <a:extLst>
            <a:ext uri="{FF2B5EF4-FFF2-40B4-BE49-F238E27FC236}">
              <a16:creationId xmlns:a16="http://schemas.microsoft.com/office/drawing/2014/main" id="{C8468E29-2107-40CA-8A97-6E5F33E09BE8}"/>
            </a:ext>
          </a:extLst>
        </xdr:cNvPr>
        <xdr:cNvCxnSpPr/>
      </xdr:nvCxnSpPr>
      <xdr:spPr>
        <a:xfrm flipV="1">
          <a:off x="14699614" y="167101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564" name="【庁舎】&#10;有形固定資産減価償却率最小値テキスト">
          <a:extLst>
            <a:ext uri="{FF2B5EF4-FFF2-40B4-BE49-F238E27FC236}">
              <a16:creationId xmlns:a16="http://schemas.microsoft.com/office/drawing/2014/main" id="{521F39C1-3BF8-4BE9-B9A1-5B9A945296FB}"/>
            </a:ext>
          </a:extLst>
        </xdr:cNvPr>
        <xdr:cNvSpPr txBox="1"/>
      </xdr:nvSpPr>
      <xdr:spPr>
        <a:xfrm>
          <a:off x="14738350" y="1815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565" name="直線コネクタ 564">
          <a:extLst>
            <a:ext uri="{FF2B5EF4-FFF2-40B4-BE49-F238E27FC236}">
              <a16:creationId xmlns:a16="http://schemas.microsoft.com/office/drawing/2014/main" id="{57EE4F03-4BD9-454F-9AD7-996DCADC241C}"/>
            </a:ext>
          </a:extLst>
        </xdr:cNvPr>
        <xdr:cNvCxnSpPr/>
      </xdr:nvCxnSpPr>
      <xdr:spPr>
        <a:xfrm>
          <a:off x="14611350" y="18150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566" name="【庁舎】&#10;有形固定資産減価償却率最大値テキスト">
          <a:extLst>
            <a:ext uri="{FF2B5EF4-FFF2-40B4-BE49-F238E27FC236}">
              <a16:creationId xmlns:a16="http://schemas.microsoft.com/office/drawing/2014/main" id="{C32660BC-C848-4A36-BE10-C50725036B56}"/>
            </a:ext>
          </a:extLst>
        </xdr:cNvPr>
        <xdr:cNvSpPr txBox="1"/>
      </xdr:nvSpPr>
      <xdr:spPr>
        <a:xfrm>
          <a:off x="14738350" y="16485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567" name="直線コネクタ 566">
          <a:extLst>
            <a:ext uri="{FF2B5EF4-FFF2-40B4-BE49-F238E27FC236}">
              <a16:creationId xmlns:a16="http://schemas.microsoft.com/office/drawing/2014/main" id="{696D4862-5BE8-4338-979B-EC9A4E21AED9}"/>
            </a:ext>
          </a:extLst>
        </xdr:cNvPr>
        <xdr:cNvCxnSpPr/>
      </xdr:nvCxnSpPr>
      <xdr:spPr>
        <a:xfrm>
          <a:off x="14611350" y="167101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568" name="【庁舎】&#10;有形固定資産減価償却率平均値テキスト">
          <a:extLst>
            <a:ext uri="{FF2B5EF4-FFF2-40B4-BE49-F238E27FC236}">
              <a16:creationId xmlns:a16="http://schemas.microsoft.com/office/drawing/2014/main" id="{E55AF304-FF52-4A31-AB7C-ACFC0CBF78FA}"/>
            </a:ext>
          </a:extLst>
        </xdr:cNvPr>
        <xdr:cNvSpPr txBox="1"/>
      </xdr:nvSpPr>
      <xdr:spPr>
        <a:xfrm>
          <a:off x="14738350" y="17251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569" name="フローチャート: 判断 568">
          <a:extLst>
            <a:ext uri="{FF2B5EF4-FFF2-40B4-BE49-F238E27FC236}">
              <a16:creationId xmlns:a16="http://schemas.microsoft.com/office/drawing/2014/main" id="{A8721830-05DD-4D19-823C-E6AAEC062BB2}"/>
            </a:ext>
          </a:extLst>
        </xdr:cNvPr>
        <xdr:cNvSpPr/>
      </xdr:nvSpPr>
      <xdr:spPr>
        <a:xfrm>
          <a:off x="14649450" y="172732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570" name="フローチャート: 判断 569">
          <a:extLst>
            <a:ext uri="{FF2B5EF4-FFF2-40B4-BE49-F238E27FC236}">
              <a16:creationId xmlns:a16="http://schemas.microsoft.com/office/drawing/2014/main" id="{692A2E81-0570-4BF9-9992-5A8DDFB00AD9}"/>
            </a:ext>
          </a:extLst>
        </xdr:cNvPr>
        <xdr:cNvSpPr/>
      </xdr:nvSpPr>
      <xdr:spPr>
        <a:xfrm>
          <a:off x="13887450" y="172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571" name="フローチャート: 判断 570">
          <a:extLst>
            <a:ext uri="{FF2B5EF4-FFF2-40B4-BE49-F238E27FC236}">
              <a16:creationId xmlns:a16="http://schemas.microsoft.com/office/drawing/2014/main" id="{5E7189CF-3C5E-4957-9569-15431A32FEA7}"/>
            </a:ext>
          </a:extLst>
        </xdr:cNvPr>
        <xdr:cNvSpPr/>
      </xdr:nvSpPr>
      <xdr:spPr>
        <a:xfrm>
          <a:off x="13093700" y="1727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572" name="フローチャート: 判断 571">
          <a:extLst>
            <a:ext uri="{FF2B5EF4-FFF2-40B4-BE49-F238E27FC236}">
              <a16:creationId xmlns:a16="http://schemas.microsoft.com/office/drawing/2014/main" id="{A7A60D90-85FF-4334-BE95-CB997C0504E0}"/>
            </a:ext>
          </a:extLst>
        </xdr:cNvPr>
        <xdr:cNvSpPr/>
      </xdr:nvSpPr>
      <xdr:spPr>
        <a:xfrm>
          <a:off x="12299950" y="172977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573" name="フローチャート: 判断 572">
          <a:extLst>
            <a:ext uri="{FF2B5EF4-FFF2-40B4-BE49-F238E27FC236}">
              <a16:creationId xmlns:a16="http://schemas.microsoft.com/office/drawing/2014/main" id="{EE9C795B-BE4D-426C-BCA0-DD720534A424}"/>
            </a:ext>
          </a:extLst>
        </xdr:cNvPr>
        <xdr:cNvSpPr/>
      </xdr:nvSpPr>
      <xdr:spPr>
        <a:xfrm>
          <a:off x="11487150" y="1735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CAEF6D40-90E5-4A6B-8E7D-7EE3A41EF4B3}"/>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D44BB535-8336-4920-915E-A65CEE0D98EA}"/>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A2084FE2-60BB-4F2B-A36C-0DA408471DB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AC9DE20D-3759-4D8A-8DBD-5A5F59AE3AF5}"/>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44E0DEDA-AB3D-499F-B700-7FA1BB77859A}"/>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87449</xdr:rowOff>
    </xdr:from>
    <xdr:to>
      <xdr:col>85</xdr:col>
      <xdr:colOff>177800</xdr:colOff>
      <xdr:row>101</xdr:row>
      <xdr:rowOff>17599</xdr:rowOff>
    </xdr:to>
    <xdr:sp macro="" textlink="">
      <xdr:nvSpPr>
        <xdr:cNvPr id="579" name="楕円 578">
          <a:extLst>
            <a:ext uri="{FF2B5EF4-FFF2-40B4-BE49-F238E27FC236}">
              <a16:creationId xmlns:a16="http://schemas.microsoft.com/office/drawing/2014/main" id="{7339D56E-4C6F-408C-B783-155D9CEE3512}"/>
            </a:ext>
          </a:extLst>
        </xdr:cNvPr>
        <xdr:cNvSpPr/>
      </xdr:nvSpPr>
      <xdr:spPr>
        <a:xfrm>
          <a:off x="14649450" y="1666094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38843</xdr:rowOff>
    </xdr:from>
    <xdr:ext cx="405111" cy="259045"/>
    <xdr:sp macro="" textlink="">
      <xdr:nvSpPr>
        <xdr:cNvPr id="580" name="【庁舎】&#10;有形固定資産減価償却率該当値テキスト">
          <a:extLst>
            <a:ext uri="{FF2B5EF4-FFF2-40B4-BE49-F238E27FC236}">
              <a16:creationId xmlns:a16="http://schemas.microsoft.com/office/drawing/2014/main" id="{65501FAD-333A-4283-8BEF-D44A35C4A917}"/>
            </a:ext>
          </a:extLst>
        </xdr:cNvPr>
        <xdr:cNvSpPr txBox="1"/>
      </xdr:nvSpPr>
      <xdr:spPr>
        <a:xfrm>
          <a:off x="14738350" y="16612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44994</xdr:rowOff>
    </xdr:from>
    <xdr:to>
      <xdr:col>81</xdr:col>
      <xdr:colOff>101600</xdr:colOff>
      <xdr:row>100</xdr:row>
      <xdr:rowOff>146594</xdr:rowOff>
    </xdr:to>
    <xdr:sp macro="" textlink="">
      <xdr:nvSpPr>
        <xdr:cNvPr id="581" name="楕円 580">
          <a:extLst>
            <a:ext uri="{FF2B5EF4-FFF2-40B4-BE49-F238E27FC236}">
              <a16:creationId xmlns:a16="http://schemas.microsoft.com/office/drawing/2014/main" id="{E63EC750-F8DF-4137-AEB9-B19D3D29A0A6}"/>
            </a:ext>
          </a:extLst>
        </xdr:cNvPr>
        <xdr:cNvSpPr/>
      </xdr:nvSpPr>
      <xdr:spPr>
        <a:xfrm>
          <a:off x="13887450" y="166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95794</xdr:rowOff>
    </xdr:from>
    <xdr:to>
      <xdr:col>85</xdr:col>
      <xdr:colOff>127000</xdr:colOff>
      <xdr:row>100</xdr:row>
      <xdr:rowOff>138249</xdr:rowOff>
    </xdr:to>
    <xdr:cxnSp macro="">
      <xdr:nvCxnSpPr>
        <xdr:cNvPr id="582" name="直線コネクタ 581">
          <a:extLst>
            <a:ext uri="{FF2B5EF4-FFF2-40B4-BE49-F238E27FC236}">
              <a16:creationId xmlns:a16="http://schemas.microsoft.com/office/drawing/2014/main" id="{7E4E325C-C3CD-4132-AAE5-D300AB3A1CFB}"/>
            </a:ext>
          </a:extLst>
        </xdr:cNvPr>
        <xdr:cNvCxnSpPr/>
      </xdr:nvCxnSpPr>
      <xdr:spPr>
        <a:xfrm>
          <a:off x="13938250" y="16669294"/>
          <a:ext cx="762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2539</xdr:rowOff>
    </xdr:from>
    <xdr:to>
      <xdr:col>76</xdr:col>
      <xdr:colOff>165100</xdr:colOff>
      <xdr:row>100</xdr:row>
      <xdr:rowOff>104139</xdr:rowOff>
    </xdr:to>
    <xdr:sp macro="" textlink="">
      <xdr:nvSpPr>
        <xdr:cNvPr id="583" name="楕円 582">
          <a:extLst>
            <a:ext uri="{FF2B5EF4-FFF2-40B4-BE49-F238E27FC236}">
              <a16:creationId xmlns:a16="http://schemas.microsoft.com/office/drawing/2014/main" id="{855A3039-4CFD-457D-8C2D-9A0DF0279DDB}"/>
            </a:ext>
          </a:extLst>
        </xdr:cNvPr>
        <xdr:cNvSpPr/>
      </xdr:nvSpPr>
      <xdr:spPr>
        <a:xfrm>
          <a:off x="13093700" y="1657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53339</xdr:rowOff>
    </xdr:from>
    <xdr:to>
      <xdr:col>81</xdr:col>
      <xdr:colOff>50800</xdr:colOff>
      <xdr:row>100</xdr:row>
      <xdr:rowOff>95794</xdr:rowOff>
    </xdr:to>
    <xdr:cxnSp macro="">
      <xdr:nvCxnSpPr>
        <xdr:cNvPr id="584" name="直線コネクタ 583">
          <a:extLst>
            <a:ext uri="{FF2B5EF4-FFF2-40B4-BE49-F238E27FC236}">
              <a16:creationId xmlns:a16="http://schemas.microsoft.com/office/drawing/2014/main" id="{ED73499C-0FF7-40C2-9154-050A321A09A5}"/>
            </a:ext>
          </a:extLst>
        </xdr:cNvPr>
        <xdr:cNvCxnSpPr/>
      </xdr:nvCxnSpPr>
      <xdr:spPr>
        <a:xfrm>
          <a:off x="13144500" y="16626839"/>
          <a:ext cx="79375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131536</xdr:rowOff>
    </xdr:from>
    <xdr:to>
      <xdr:col>72</xdr:col>
      <xdr:colOff>38100</xdr:colOff>
      <xdr:row>100</xdr:row>
      <xdr:rowOff>61686</xdr:rowOff>
    </xdr:to>
    <xdr:sp macro="" textlink="">
      <xdr:nvSpPr>
        <xdr:cNvPr id="585" name="楕円 584">
          <a:extLst>
            <a:ext uri="{FF2B5EF4-FFF2-40B4-BE49-F238E27FC236}">
              <a16:creationId xmlns:a16="http://schemas.microsoft.com/office/drawing/2014/main" id="{26D1FD02-F1EF-4ED3-9A5D-2050E3772259}"/>
            </a:ext>
          </a:extLst>
        </xdr:cNvPr>
        <xdr:cNvSpPr/>
      </xdr:nvSpPr>
      <xdr:spPr>
        <a:xfrm>
          <a:off x="12299950" y="165335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10886</xdr:rowOff>
    </xdr:from>
    <xdr:to>
      <xdr:col>76</xdr:col>
      <xdr:colOff>114300</xdr:colOff>
      <xdr:row>100</xdr:row>
      <xdr:rowOff>53339</xdr:rowOff>
    </xdr:to>
    <xdr:cxnSp macro="">
      <xdr:nvCxnSpPr>
        <xdr:cNvPr id="586" name="直線コネクタ 585">
          <a:extLst>
            <a:ext uri="{FF2B5EF4-FFF2-40B4-BE49-F238E27FC236}">
              <a16:creationId xmlns:a16="http://schemas.microsoft.com/office/drawing/2014/main" id="{6FDDA577-99CC-4D75-9333-FEC90E636379}"/>
            </a:ext>
          </a:extLst>
        </xdr:cNvPr>
        <xdr:cNvCxnSpPr/>
      </xdr:nvCxnSpPr>
      <xdr:spPr>
        <a:xfrm>
          <a:off x="12344400" y="16584386"/>
          <a:ext cx="8001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87449</xdr:rowOff>
    </xdr:from>
    <xdr:to>
      <xdr:col>67</xdr:col>
      <xdr:colOff>101600</xdr:colOff>
      <xdr:row>100</xdr:row>
      <xdr:rowOff>17599</xdr:rowOff>
    </xdr:to>
    <xdr:sp macro="" textlink="">
      <xdr:nvSpPr>
        <xdr:cNvPr id="587" name="楕円 586">
          <a:extLst>
            <a:ext uri="{FF2B5EF4-FFF2-40B4-BE49-F238E27FC236}">
              <a16:creationId xmlns:a16="http://schemas.microsoft.com/office/drawing/2014/main" id="{BC152DE8-2BD4-4AF1-ABFC-797FC4D0E230}"/>
            </a:ext>
          </a:extLst>
        </xdr:cNvPr>
        <xdr:cNvSpPr/>
      </xdr:nvSpPr>
      <xdr:spPr>
        <a:xfrm>
          <a:off x="11487150" y="1648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138249</xdr:rowOff>
    </xdr:from>
    <xdr:to>
      <xdr:col>71</xdr:col>
      <xdr:colOff>177800</xdr:colOff>
      <xdr:row>100</xdr:row>
      <xdr:rowOff>10886</xdr:rowOff>
    </xdr:to>
    <xdr:cxnSp macro="">
      <xdr:nvCxnSpPr>
        <xdr:cNvPr id="588" name="直線コネクタ 587">
          <a:extLst>
            <a:ext uri="{FF2B5EF4-FFF2-40B4-BE49-F238E27FC236}">
              <a16:creationId xmlns:a16="http://schemas.microsoft.com/office/drawing/2014/main" id="{2A190882-0664-4053-9B81-EED3A0A85EF3}"/>
            </a:ext>
          </a:extLst>
        </xdr:cNvPr>
        <xdr:cNvCxnSpPr/>
      </xdr:nvCxnSpPr>
      <xdr:spPr>
        <a:xfrm>
          <a:off x="11537950" y="16540299"/>
          <a:ext cx="80645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109963</xdr:rowOff>
    </xdr:from>
    <xdr:ext cx="405111" cy="259045"/>
    <xdr:sp macro="" textlink="">
      <xdr:nvSpPr>
        <xdr:cNvPr id="589" name="n_1aveValue【庁舎】&#10;有形固定資産減価償却率">
          <a:extLst>
            <a:ext uri="{FF2B5EF4-FFF2-40B4-BE49-F238E27FC236}">
              <a16:creationId xmlns:a16="http://schemas.microsoft.com/office/drawing/2014/main" id="{72F248B3-D3CD-4407-8FFC-6D1F49851398}"/>
            </a:ext>
          </a:extLst>
        </xdr:cNvPr>
        <xdr:cNvSpPr txBox="1"/>
      </xdr:nvSpPr>
      <xdr:spPr>
        <a:xfrm>
          <a:off x="13742044" y="1736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590" name="n_2aveValue【庁舎】&#10;有形固定資産減価償却率">
          <a:extLst>
            <a:ext uri="{FF2B5EF4-FFF2-40B4-BE49-F238E27FC236}">
              <a16:creationId xmlns:a16="http://schemas.microsoft.com/office/drawing/2014/main" id="{EBF1A435-6578-478E-9779-D67E31C0BBA2}"/>
            </a:ext>
          </a:extLst>
        </xdr:cNvPr>
        <xdr:cNvSpPr txBox="1"/>
      </xdr:nvSpPr>
      <xdr:spPr>
        <a:xfrm>
          <a:off x="12960994" y="1736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591" name="n_3aveValue【庁舎】&#10;有形固定資産減価償却率">
          <a:extLst>
            <a:ext uri="{FF2B5EF4-FFF2-40B4-BE49-F238E27FC236}">
              <a16:creationId xmlns:a16="http://schemas.microsoft.com/office/drawing/2014/main" id="{A0ECC89C-F857-4E92-AE73-BBAE711D07AB}"/>
            </a:ext>
          </a:extLst>
        </xdr:cNvPr>
        <xdr:cNvSpPr txBox="1"/>
      </xdr:nvSpPr>
      <xdr:spPr>
        <a:xfrm>
          <a:off x="12167244" y="1739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592" name="n_4aveValue【庁舎】&#10;有形固定資産減価償却率">
          <a:extLst>
            <a:ext uri="{FF2B5EF4-FFF2-40B4-BE49-F238E27FC236}">
              <a16:creationId xmlns:a16="http://schemas.microsoft.com/office/drawing/2014/main" id="{30792B59-7FD3-4FDB-B70D-B24048BA9ECB}"/>
            </a:ext>
          </a:extLst>
        </xdr:cNvPr>
        <xdr:cNvSpPr txBox="1"/>
      </xdr:nvSpPr>
      <xdr:spPr>
        <a:xfrm>
          <a:off x="11354444" y="1744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163121</xdr:rowOff>
    </xdr:from>
    <xdr:ext cx="340478" cy="259045"/>
    <xdr:sp macro="" textlink="">
      <xdr:nvSpPr>
        <xdr:cNvPr id="593" name="n_1mainValue【庁舎】&#10;有形固定資産減価償却率">
          <a:extLst>
            <a:ext uri="{FF2B5EF4-FFF2-40B4-BE49-F238E27FC236}">
              <a16:creationId xmlns:a16="http://schemas.microsoft.com/office/drawing/2014/main" id="{A129C6BA-810B-4BF6-BC4D-D6C641F449FB}"/>
            </a:ext>
          </a:extLst>
        </xdr:cNvPr>
        <xdr:cNvSpPr txBox="1"/>
      </xdr:nvSpPr>
      <xdr:spPr>
        <a:xfrm>
          <a:off x="13774361" y="16393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120666</xdr:rowOff>
    </xdr:from>
    <xdr:ext cx="340478" cy="259045"/>
    <xdr:sp macro="" textlink="">
      <xdr:nvSpPr>
        <xdr:cNvPr id="594" name="n_2mainValue【庁舎】&#10;有形固定資産減価償却率">
          <a:extLst>
            <a:ext uri="{FF2B5EF4-FFF2-40B4-BE49-F238E27FC236}">
              <a16:creationId xmlns:a16="http://schemas.microsoft.com/office/drawing/2014/main" id="{5E9B834C-E674-432B-924C-D78EAE2D898C}"/>
            </a:ext>
          </a:extLst>
        </xdr:cNvPr>
        <xdr:cNvSpPr txBox="1"/>
      </xdr:nvSpPr>
      <xdr:spPr>
        <a:xfrm>
          <a:off x="12993311" y="163512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78213</xdr:rowOff>
    </xdr:from>
    <xdr:ext cx="340478" cy="259045"/>
    <xdr:sp macro="" textlink="">
      <xdr:nvSpPr>
        <xdr:cNvPr id="595" name="n_3mainValue【庁舎】&#10;有形固定資産減価償却率">
          <a:extLst>
            <a:ext uri="{FF2B5EF4-FFF2-40B4-BE49-F238E27FC236}">
              <a16:creationId xmlns:a16="http://schemas.microsoft.com/office/drawing/2014/main" id="{91E08791-0395-4293-AE91-E70528830CC0}"/>
            </a:ext>
          </a:extLst>
        </xdr:cNvPr>
        <xdr:cNvSpPr txBox="1"/>
      </xdr:nvSpPr>
      <xdr:spPr>
        <a:xfrm>
          <a:off x="12180511" y="163088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34126</xdr:rowOff>
    </xdr:from>
    <xdr:ext cx="340478" cy="259045"/>
    <xdr:sp macro="" textlink="">
      <xdr:nvSpPr>
        <xdr:cNvPr id="596" name="n_4mainValue【庁舎】&#10;有形固定資産減価償却率">
          <a:extLst>
            <a:ext uri="{FF2B5EF4-FFF2-40B4-BE49-F238E27FC236}">
              <a16:creationId xmlns:a16="http://schemas.microsoft.com/office/drawing/2014/main" id="{6B6A91F3-8C98-45EE-806C-4FB4DB6B4D7B}"/>
            </a:ext>
          </a:extLst>
        </xdr:cNvPr>
        <xdr:cNvSpPr txBox="1"/>
      </xdr:nvSpPr>
      <xdr:spPr>
        <a:xfrm>
          <a:off x="11386761" y="162647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a:extLst>
            <a:ext uri="{FF2B5EF4-FFF2-40B4-BE49-F238E27FC236}">
              <a16:creationId xmlns:a16="http://schemas.microsoft.com/office/drawing/2014/main" id="{9D590F3B-73AB-48CE-9203-1A703FAB40E3}"/>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a:extLst>
            <a:ext uri="{FF2B5EF4-FFF2-40B4-BE49-F238E27FC236}">
              <a16:creationId xmlns:a16="http://schemas.microsoft.com/office/drawing/2014/main" id="{1622AA7B-7D0E-4010-8CCC-1D3072DC42E8}"/>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a:extLst>
            <a:ext uri="{FF2B5EF4-FFF2-40B4-BE49-F238E27FC236}">
              <a16:creationId xmlns:a16="http://schemas.microsoft.com/office/drawing/2014/main" id="{07B1BC73-9261-413B-B159-B705896CBCFF}"/>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a:extLst>
            <a:ext uri="{FF2B5EF4-FFF2-40B4-BE49-F238E27FC236}">
              <a16:creationId xmlns:a16="http://schemas.microsoft.com/office/drawing/2014/main" id="{EC66B390-16BA-4402-914E-B8A4F868C18A}"/>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a:extLst>
            <a:ext uri="{FF2B5EF4-FFF2-40B4-BE49-F238E27FC236}">
              <a16:creationId xmlns:a16="http://schemas.microsoft.com/office/drawing/2014/main" id="{E549E1DD-5148-46BC-8DC0-2D863DCDD401}"/>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a:extLst>
            <a:ext uri="{FF2B5EF4-FFF2-40B4-BE49-F238E27FC236}">
              <a16:creationId xmlns:a16="http://schemas.microsoft.com/office/drawing/2014/main" id="{6DA0CC6F-188B-4823-BB9B-540CA2E5CB3E}"/>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a:extLst>
            <a:ext uri="{FF2B5EF4-FFF2-40B4-BE49-F238E27FC236}">
              <a16:creationId xmlns:a16="http://schemas.microsoft.com/office/drawing/2014/main" id="{BE561FEA-3958-4BE7-9E97-1F844D99475D}"/>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a:extLst>
            <a:ext uri="{FF2B5EF4-FFF2-40B4-BE49-F238E27FC236}">
              <a16:creationId xmlns:a16="http://schemas.microsoft.com/office/drawing/2014/main" id="{F40E8A39-607E-4234-8444-F1863EECBB46}"/>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a:extLst>
            <a:ext uri="{FF2B5EF4-FFF2-40B4-BE49-F238E27FC236}">
              <a16:creationId xmlns:a16="http://schemas.microsoft.com/office/drawing/2014/main" id="{E8CFF61C-F577-4F45-89D8-97E1C890EC8E}"/>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a:extLst>
            <a:ext uri="{FF2B5EF4-FFF2-40B4-BE49-F238E27FC236}">
              <a16:creationId xmlns:a16="http://schemas.microsoft.com/office/drawing/2014/main" id="{9AD572CC-641D-4760-9066-DCFBA0B6A935}"/>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07" name="テキスト ボックス 606">
          <a:extLst>
            <a:ext uri="{FF2B5EF4-FFF2-40B4-BE49-F238E27FC236}">
              <a16:creationId xmlns:a16="http://schemas.microsoft.com/office/drawing/2014/main" id="{FE77906B-753A-4897-A152-9BA4509B859E}"/>
            </a:ext>
          </a:extLst>
        </xdr:cNvPr>
        <xdr:cNvSpPr txBox="1"/>
      </xdr:nvSpPr>
      <xdr:spPr>
        <a:xfrm>
          <a:off x="160491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08" name="直線コネクタ 607">
          <a:extLst>
            <a:ext uri="{FF2B5EF4-FFF2-40B4-BE49-F238E27FC236}">
              <a16:creationId xmlns:a16="http://schemas.microsoft.com/office/drawing/2014/main" id="{BF56B77F-A94B-48CA-9B4F-65EE28ED22A1}"/>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9" name="テキスト ボックス 608">
          <a:extLst>
            <a:ext uri="{FF2B5EF4-FFF2-40B4-BE49-F238E27FC236}">
              <a16:creationId xmlns:a16="http://schemas.microsoft.com/office/drawing/2014/main" id="{F3D82CD4-A8E5-49A4-9649-F29A32838543}"/>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0" name="直線コネクタ 609">
          <a:extLst>
            <a:ext uri="{FF2B5EF4-FFF2-40B4-BE49-F238E27FC236}">
              <a16:creationId xmlns:a16="http://schemas.microsoft.com/office/drawing/2014/main" id="{F7E0641A-BD84-4759-B3F7-581993C7B10A}"/>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1" name="テキスト ボックス 610">
          <a:extLst>
            <a:ext uri="{FF2B5EF4-FFF2-40B4-BE49-F238E27FC236}">
              <a16:creationId xmlns:a16="http://schemas.microsoft.com/office/drawing/2014/main" id="{F82DB673-39C5-4934-BE5B-BDD625940142}"/>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2" name="直線コネクタ 611">
          <a:extLst>
            <a:ext uri="{FF2B5EF4-FFF2-40B4-BE49-F238E27FC236}">
              <a16:creationId xmlns:a16="http://schemas.microsoft.com/office/drawing/2014/main" id="{BB8A37F0-4B58-4487-9DDA-5340C3E6EA40}"/>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3" name="テキスト ボックス 612">
          <a:extLst>
            <a:ext uri="{FF2B5EF4-FFF2-40B4-BE49-F238E27FC236}">
              <a16:creationId xmlns:a16="http://schemas.microsoft.com/office/drawing/2014/main" id="{41E02E9E-7C87-4926-A30B-6A40192C1C0E}"/>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4" name="直線コネクタ 613">
          <a:extLst>
            <a:ext uri="{FF2B5EF4-FFF2-40B4-BE49-F238E27FC236}">
              <a16:creationId xmlns:a16="http://schemas.microsoft.com/office/drawing/2014/main" id="{4ED5D84D-ED82-4D80-9B54-C258C8E20116}"/>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5" name="テキスト ボックス 614">
          <a:extLst>
            <a:ext uri="{FF2B5EF4-FFF2-40B4-BE49-F238E27FC236}">
              <a16:creationId xmlns:a16="http://schemas.microsoft.com/office/drawing/2014/main" id="{E15AF12F-B4FD-4062-B87C-7FC8A86A35A2}"/>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6" name="直線コネクタ 615">
          <a:extLst>
            <a:ext uri="{FF2B5EF4-FFF2-40B4-BE49-F238E27FC236}">
              <a16:creationId xmlns:a16="http://schemas.microsoft.com/office/drawing/2014/main" id="{7034D653-E54C-4A12-9F93-BABC333A7E54}"/>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7" name="テキスト ボックス 616">
          <a:extLst>
            <a:ext uri="{FF2B5EF4-FFF2-40B4-BE49-F238E27FC236}">
              <a16:creationId xmlns:a16="http://schemas.microsoft.com/office/drawing/2014/main" id="{87479357-1F08-4F8C-9454-8788FA4A8D3E}"/>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8" name="直線コネクタ 617">
          <a:extLst>
            <a:ext uri="{FF2B5EF4-FFF2-40B4-BE49-F238E27FC236}">
              <a16:creationId xmlns:a16="http://schemas.microsoft.com/office/drawing/2014/main" id="{A8A34B14-9D58-46BE-B848-BFEF1AC8C0B8}"/>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9" name="テキスト ボックス 618">
          <a:extLst>
            <a:ext uri="{FF2B5EF4-FFF2-40B4-BE49-F238E27FC236}">
              <a16:creationId xmlns:a16="http://schemas.microsoft.com/office/drawing/2014/main" id="{ABD52CDC-E567-4A31-9866-E6F440A4B6F8}"/>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0" name="直線コネクタ 619">
          <a:extLst>
            <a:ext uri="{FF2B5EF4-FFF2-40B4-BE49-F238E27FC236}">
              <a16:creationId xmlns:a16="http://schemas.microsoft.com/office/drawing/2014/main" id="{43088D97-D978-4D55-8725-ACBFAF7D35F7}"/>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1" name="テキスト ボックス 620">
          <a:extLst>
            <a:ext uri="{FF2B5EF4-FFF2-40B4-BE49-F238E27FC236}">
              <a16:creationId xmlns:a16="http://schemas.microsoft.com/office/drawing/2014/main" id="{59C78534-2F00-49A7-ADD1-D70547C81F8A}"/>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2" name="【庁舎】&#10;一人当たり面積グラフ枠">
          <a:extLst>
            <a:ext uri="{FF2B5EF4-FFF2-40B4-BE49-F238E27FC236}">
              <a16:creationId xmlns:a16="http://schemas.microsoft.com/office/drawing/2014/main" id="{031834E2-E840-4C61-A185-5200BD890656}"/>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623" name="直線コネクタ 622">
          <a:extLst>
            <a:ext uri="{FF2B5EF4-FFF2-40B4-BE49-F238E27FC236}">
              <a16:creationId xmlns:a16="http://schemas.microsoft.com/office/drawing/2014/main" id="{4470F283-B63B-4B19-99C4-F83CFE538BA1}"/>
            </a:ext>
          </a:extLst>
        </xdr:cNvPr>
        <xdr:cNvCxnSpPr/>
      </xdr:nvCxnSpPr>
      <xdr:spPr>
        <a:xfrm flipV="1">
          <a:off x="19951064" y="165974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624" name="【庁舎】&#10;一人当たり面積最小値テキスト">
          <a:extLst>
            <a:ext uri="{FF2B5EF4-FFF2-40B4-BE49-F238E27FC236}">
              <a16:creationId xmlns:a16="http://schemas.microsoft.com/office/drawing/2014/main" id="{EAA0EA2F-1346-4BD8-BCE7-C064F4D2CADD}"/>
            </a:ext>
          </a:extLst>
        </xdr:cNvPr>
        <xdr:cNvSpPr txBox="1"/>
      </xdr:nvSpPr>
      <xdr:spPr>
        <a:xfrm>
          <a:off x="19989800" y="181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625" name="直線コネクタ 624">
          <a:extLst>
            <a:ext uri="{FF2B5EF4-FFF2-40B4-BE49-F238E27FC236}">
              <a16:creationId xmlns:a16="http://schemas.microsoft.com/office/drawing/2014/main" id="{C32ECAEE-5F00-44DA-A37F-C30C8FFF7246}"/>
            </a:ext>
          </a:extLst>
        </xdr:cNvPr>
        <xdr:cNvCxnSpPr/>
      </xdr:nvCxnSpPr>
      <xdr:spPr>
        <a:xfrm>
          <a:off x="19881850" y="181486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626" name="【庁舎】&#10;一人当たり面積最大値テキスト">
          <a:extLst>
            <a:ext uri="{FF2B5EF4-FFF2-40B4-BE49-F238E27FC236}">
              <a16:creationId xmlns:a16="http://schemas.microsoft.com/office/drawing/2014/main" id="{616A72E6-318D-443B-BB25-B092D6462EB7}"/>
            </a:ext>
          </a:extLst>
        </xdr:cNvPr>
        <xdr:cNvSpPr txBox="1"/>
      </xdr:nvSpPr>
      <xdr:spPr>
        <a:xfrm>
          <a:off x="19989800" y="1637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627" name="直線コネクタ 626">
          <a:extLst>
            <a:ext uri="{FF2B5EF4-FFF2-40B4-BE49-F238E27FC236}">
              <a16:creationId xmlns:a16="http://schemas.microsoft.com/office/drawing/2014/main" id="{79425E83-2FE1-4AB3-AE68-97048EC90862}"/>
            </a:ext>
          </a:extLst>
        </xdr:cNvPr>
        <xdr:cNvCxnSpPr/>
      </xdr:nvCxnSpPr>
      <xdr:spPr>
        <a:xfrm>
          <a:off x="19881850" y="165974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628" name="【庁舎】&#10;一人当たり面積平均値テキスト">
          <a:extLst>
            <a:ext uri="{FF2B5EF4-FFF2-40B4-BE49-F238E27FC236}">
              <a16:creationId xmlns:a16="http://schemas.microsoft.com/office/drawing/2014/main" id="{428916BC-9D6D-4588-BCDF-BF7E9F10B096}"/>
            </a:ext>
          </a:extLst>
        </xdr:cNvPr>
        <xdr:cNvSpPr txBox="1"/>
      </xdr:nvSpPr>
      <xdr:spPr>
        <a:xfrm>
          <a:off x="19989800" y="174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629" name="フローチャート: 判断 628">
          <a:extLst>
            <a:ext uri="{FF2B5EF4-FFF2-40B4-BE49-F238E27FC236}">
              <a16:creationId xmlns:a16="http://schemas.microsoft.com/office/drawing/2014/main" id="{E140950B-9133-4545-A44A-5DD93E7D3A18}"/>
            </a:ext>
          </a:extLst>
        </xdr:cNvPr>
        <xdr:cNvSpPr/>
      </xdr:nvSpPr>
      <xdr:spPr>
        <a:xfrm>
          <a:off x="19900900" y="176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630" name="フローチャート: 判断 629">
          <a:extLst>
            <a:ext uri="{FF2B5EF4-FFF2-40B4-BE49-F238E27FC236}">
              <a16:creationId xmlns:a16="http://schemas.microsoft.com/office/drawing/2014/main" id="{519D2649-20D3-40ED-90B1-E28331CD5900}"/>
            </a:ext>
          </a:extLst>
        </xdr:cNvPr>
        <xdr:cNvSpPr/>
      </xdr:nvSpPr>
      <xdr:spPr>
        <a:xfrm>
          <a:off x="19157950" y="176765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631" name="フローチャート: 判断 630">
          <a:extLst>
            <a:ext uri="{FF2B5EF4-FFF2-40B4-BE49-F238E27FC236}">
              <a16:creationId xmlns:a16="http://schemas.microsoft.com/office/drawing/2014/main" id="{5A4AB22C-D8F6-4E16-918E-4A8A5D2541EA}"/>
            </a:ext>
          </a:extLst>
        </xdr:cNvPr>
        <xdr:cNvSpPr/>
      </xdr:nvSpPr>
      <xdr:spPr>
        <a:xfrm>
          <a:off x="1834515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632" name="フローチャート: 判断 631">
          <a:extLst>
            <a:ext uri="{FF2B5EF4-FFF2-40B4-BE49-F238E27FC236}">
              <a16:creationId xmlns:a16="http://schemas.microsoft.com/office/drawing/2014/main" id="{7F478728-C15F-48D8-A719-AFCEA14BCF60}"/>
            </a:ext>
          </a:extLst>
        </xdr:cNvPr>
        <xdr:cNvSpPr/>
      </xdr:nvSpPr>
      <xdr:spPr>
        <a:xfrm>
          <a:off x="17551400" y="1772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633" name="フローチャート: 判断 632">
          <a:extLst>
            <a:ext uri="{FF2B5EF4-FFF2-40B4-BE49-F238E27FC236}">
              <a16:creationId xmlns:a16="http://schemas.microsoft.com/office/drawing/2014/main" id="{4C90F52A-4787-453F-8E43-16EB24ACC010}"/>
            </a:ext>
          </a:extLst>
        </xdr:cNvPr>
        <xdr:cNvSpPr/>
      </xdr:nvSpPr>
      <xdr:spPr>
        <a:xfrm>
          <a:off x="16757650" y="176896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918D56D5-03FF-483C-AFAB-E07BA843D03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75A6208-F13E-4E0E-9688-A8BE4131B63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E8848AB4-A25F-4B54-826A-A659865C1BA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81978461-0D73-456F-B6B9-BCE4163E7F8E}"/>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09AACD98-A68E-44AB-BEDD-C05C6640141F}"/>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639" name="楕円 638">
          <a:extLst>
            <a:ext uri="{FF2B5EF4-FFF2-40B4-BE49-F238E27FC236}">
              <a16:creationId xmlns:a16="http://schemas.microsoft.com/office/drawing/2014/main" id="{3392972E-2291-4A90-9092-66A18077A159}"/>
            </a:ext>
          </a:extLst>
        </xdr:cNvPr>
        <xdr:cNvSpPr/>
      </xdr:nvSpPr>
      <xdr:spPr>
        <a:xfrm>
          <a:off x="199009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98533</xdr:rowOff>
    </xdr:from>
    <xdr:ext cx="469744" cy="259045"/>
    <xdr:sp macro="" textlink="">
      <xdr:nvSpPr>
        <xdr:cNvPr id="640" name="【庁舎】&#10;一人当たり面積該当値テキスト">
          <a:extLst>
            <a:ext uri="{FF2B5EF4-FFF2-40B4-BE49-F238E27FC236}">
              <a16:creationId xmlns:a16="http://schemas.microsoft.com/office/drawing/2014/main" id="{D20B722C-ED77-45BA-AA41-9DE8145FD468}"/>
            </a:ext>
          </a:extLst>
        </xdr:cNvPr>
        <xdr:cNvSpPr txBox="1"/>
      </xdr:nvSpPr>
      <xdr:spPr>
        <a:xfrm>
          <a:off x="19989800" y="1770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133169</xdr:rowOff>
    </xdr:from>
    <xdr:to>
      <xdr:col>112</xdr:col>
      <xdr:colOff>38100</xdr:colOff>
      <xdr:row>107</xdr:row>
      <xdr:rowOff>63319</xdr:rowOff>
    </xdr:to>
    <xdr:sp macro="" textlink="">
      <xdr:nvSpPr>
        <xdr:cNvPr id="641" name="楕円 640">
          <a:extLst>
            <a:ext uri="{FF2B5EF4-FFF2-40B4-BE49-F238E27FC236}">
              <a16:creationId xmlns:a16="http://schemas.microsoft.com/office/drawing/2014/main" id="{3CDF0B4F-BE49-40C9-8D90-F4A9939E0A0B}"/>
            </a:ext>
          </a:extLst>
        </xdr:cNvPr>
        <xdr:cNvSpPr/>
      </xdr:nvSpPr>
      <xdr:spPr>
        <a:xfrm>
          <a:off x="19157950" y="177353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170906</xdr:rowOff>
    </xdr:from>
    <xdr:to>
      <xdr:col>116</xdr:col>
      <xdr:colOff>63500</xdr:colOff>
      <xdr:row>107</xdr:row>
      <xdr:rowOff>12519</xdr:rowOff>
    </xdr:to>
    <xdr:cxnSp macro="">
      <xdr:nvCxnSpPr>
        <xdr:cNvPr id="642" name="直線コネクタ 641">
          <a:extLst>
            <a:ext uri="{FF2B5EF4-FFF2-40B4-BE49-F238E27FC236}">
              <a16:creationId xmlns:a16="http://schemas.microsoft.com/office/drawing/2014/main" id="{2CCC5BB4-9290-46DB-8C16-16B11824933B}"/>
            </a:ext>
          </a:extLst>
        </xdr:cNvPr>
        <xdr:cNvCxnSpPr/>
      </xdr:nvCxnSpPr>
      <xdr:spPr>
        <a:xfrm flipV="1">
          <a:off x="19202400" y="17773106"/>
          <a:ext cx="7493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139700</xdr:rowOff>
    </xdr:from>
    <xdr:to>
      <xdr:col>107</xdr:col>
      <xdr:colOff>101600</xdr:colOff>
      <xdr:row>107</xdr:row>
      <xdr:rowOff>69850</xdr:rowOff>
    </xdr:to>
    <xdr:sp macro="" textlink="">
      <xdr:nvSpPr>
        <xdr:cNvPr id="643" name="楕円 642">
          <a:extLst>
            <a:ext uri="{FF2B5EF4-FFF2-40B4-BE49-F238E27FC236}">
              <a16:creationId xmlns:a16="http://schemas.microsoft.com/office/drawing/2014/main" id="{4559955A-91CC-4CB4-B5F1-D2491D0C4D1B}"/>
            </a:ext>
          </a:extLst>
        </xdr:cNvPr>
        <xdr:cNvSpPr/>
      </xdr:nvSpPr>
      <xdr:spPr>
        <a:xfrm>
          <a:off x="1834515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12519</xdr:rowOff>
    </xdr:from>
    <xdr:to>
      <xdr:col>111</xdr:col>
      <xdr:colOff>177800</xdr:colOff>
      <xdr:row>107</xdr:row>
      <xdr:rowOff>19050</xdr:rowOff>
    </xdr:to>
    <xdr:cxnSp macro="">
      <xdr:nvCxnSpPr>
        <xdr:cNvPr id="644" name="直線コネクタ 643">
          <a:extLst>
            <a:ext uri="{FF2B5EF4-FFF2-40B4-BE49-F238E27FC236}">
              <a16:creationId xmlns:a16="http://schemas.microsoft.com/office/drawing/2014/main" id="{B0D61C94-1E14-45D2-B24B-A540738213E1}"/>
            </a:ext>
          </a:extLst>
        </xdr:cNvPr>
        <xdr:cNvCxnSpPr/>
      </xdr:nvCxnSpPr>
      <xdr:spPr>
        <a:xfrm flipV="1">
          <a:off x="18395950" y="17786169"/>
          <a:ext cx="8064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645" name="楕円 644">
          <a:extLst>
            <a:ext uri="{FF2B5EF4-FFF2-40B4-BE49-F238E27FC236}">
              <a16:creationId xmlns:a16="http://schemas.microsoft.com/office/drawing/2014/main" id="{DBA40617-0D25-40ED-AC22-A846E908C22D}"/>
            </a:ext>
          </a:extLst>
        </xdr:cNvPr>
        <xdr:cNvSpPr/>
      </xdr:nvSpPr>
      <xdr:spPr>
        <a:xfrm>
          <a:off x="175514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22316</xdr:rowOff>
    </xdr:to>
    <xdr:cxnSp macro="">
      <xdr:nvCxnSpPr>
        <xdr:cNvPr id="646" name="直線コネクタ 645">
          <a:extLst>
            <a:ext uri="{FF2B5EF4-FFF2-40B4-BE49-F238E27FC236}">
              <a16:creationId xmlns:a16="http://schemas.microsoft.com/office/drawing/2014/main" id="{64779810-03A5-45A5-B7D8-F8365BC0F421}"/>
            </a:ext>
          </a:extLst>
        </xdr:cNvPr>
        <xdr:cNvCxnSpPr/>
      </xdr:nvCxnSpPr>
      <xdr:spPr>
        <a:xfrm flipV="1">
          <a:off x="17602200" y="17792700"/>
          <a:ext cx="7937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139700</xdr:rowOff>
    </xdr:from>
    <xdr:to>
      <xdr:col>98</xdr:col>
      <xdr:colOff>38100</xdr:colOff>
      <xdr:row>107</xdr:row>
      <xdr:rowOff>69850</xdr:rowOff>
    </xdr:to>
    <xdr:sp macro="" textlink="">
      <xdr:nvSpPr>
        <xdr:cNvPr id="647" name="楕円 646">
          <a:extLst>
            <a:ext uri="{FF2B5EF4-FFF2-40B4-BE49-F238E27FC236}">
              <a16:creationId xmlns:a16="http://schemas.microsoft.com/office/drawing/2014/main" id="{2496BD93-E6C7-4AA5-B54F-FBC7B273A1C8}"/>
            </a:ext>
          </a:extLst>
        </xdr:cNvPr>
        <xdr:cNvSpPr/>
      </xdr:nvSpPr>
      <xdr:spPr>
        <a:xfrm>
          <a:off x="16757650" y="17741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19050</xdr:rowOff>
    </xdr:from>
    <xdr:to>
      <xdr:col>102</xdr:col>
      <xdr:colOff>114300</xdr:colOff>
      <xdr:row>107</xdr:row>
      <xdr:rowOff>22316</xdr:rowOff>
    </xdr:to>
    <xdr:cxnSp macro="">
      <xdr:nvCxnSpPr>
        <xdr:cNvPr id="648" name="直線コネクタ 647">
          <a:extLst>
            <a:ext uri="{FF2B5EF4-FFF2-40B4-BE49-F238E27FC236}">
              <a16:creationId xmlns:a16="http://schemas.microsoft.com/office/drawing/2014/main" id="{4ACE5B8F-68D1-4CEB-B5B4-37A1D19FED95}"/>
            </a:ext>
          </a:extLst>
        </xdr:cNvPr>
        <xdr:cNvCxnSpPr/>
      </xdr:nvCxnSpPr>
      <xdr:spPr>
        <a:xfrm>
          <a:off x="16802100" y="17792700"/>
          <a:ext cx="8001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649" name="n_1aveValue【庁舎】&#10;一人当たり面積">
          <a:extLst>
            <a:ext uri="{FF2B5EF4-FFF2-40B4-BE49-F238E27FC236}">
              <a16:creationId xmlns:a16="http://schemas.microsoft.com/office/drawing/2014/main" id="{4CD672A2-63ED-46DF-92A9-0F289814AA28}"/>
            </a:ext>
          </a:extLst>
        </xdr:cNvPr>
        <xdr:cNvSpPr txBox="1"/>
      </xdr:nvSpPr>
      <xdr:spPr>
        <a:xfrm>
          <a:off x="18980227" y="1745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650" name="n_2aveValue【庁舎】&#10;一人当たり面積">
          <a:extLst>
            <a:ext uri="{FF2B5EF4-FFF2-40B4-BE49-F238E27FC236}">
              <a16:creationId xmlns:a16="http://schemas.microsoft.com/office/drawing/2014/main" id="{9ABFAFFD-9F6C-4A3B-91EB-B8615426E4BA}"/>
            </a:ext>
          </a:extLst>
        </xdr:cNvPr>
        <xdr:cNvSpPr txBox="1"/>
      </xdr:nvSpPr>
      <xdr:spPr>
        <a:xfrm>
          <a:off x="18180127" y="1745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651" name="n_3aveValue【庁舎】&#10;一人当たり面積">
          <a:extLst>
            <a:ext uri="{FF2B5EF4-FFF2-40B4-BE49-F238E27FC236}">
              <a16:creationId xmlns:a16="http://schemas.microsoft.com/office/drawing/2014/main" id="{F5F2ED4F-C6CF-4E26-BAAF-3151927AA7E9}"/>
            </a:ext>
          </a:extLst>
        </xdr:cNvPr>
        <xdr:cNvSpPr txBox="1"/>
      </xdr:nvSpPr>
      <xdr:spPr>
        <a:xfrm>
          <a:off x="17386377" y="1749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652" name="n_4aveValue【庁舎】&#10;一人当たり面積">
          <a:extLst>
            <a:ext uri="{FF2B5EF4-FFF2-40B4-BE49-F238E27FC236}">
              <a16:creationId xmlns:a16="http://schemas.microsoft.com/office/drawing/2014/main" id="{2F5EB0E4-BAD2-4844-A96A-ED2CD3B8CFAD}"/>
            </a:ext>
          </a:extLst>
        </xdr:cNvPr>
        <xdr:cNvSpPr txBox="1"/>
      </xdr:nvSpPr>
      <xdr:spPr>
        <a:xfrm>
          <a:off x="16592627" y="1746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54446</xdr:rowOff>
    </xdr:from>
    <xdr:ext cx="469744" cy="259045"/>
    <xdr:sp macro="" textlink="">
      <xdr:nvSpPr>
        <xdr:cNvPr id="653" name="n_1mainValue【庁舎】&#10;一人当たり面積">
          <a:extLst>
            <a:ext uri="{FF2B5EF4-FFF2-40B4-BE49-F238E27FC236}">
              <a16:creationId xmlns:a16="http://schemas.microsoft.com/office/drawing/2014/main" id="{402D85A3-B176-4CE5-8C0C-8CE9212160F5}"/>
            </a:ext>
          </a:extLst>
        </xdr:cNvPr>
        <xdr:cNvSpPr txBox="1"/>
      </xdr:nvSpPr>
      <xdr:spPr>
        <a:xfrm>
          <a:off x="18980227" y="1782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60977</xdr:rowOff>
    </xdr:from>
    <xdr:ext cx="469744" cy="259045"/>
    <xdr:sp macro="" textlink="">
      <xdr:nvSpPr>
        <xdr:cNvPr id="654" name="n_2mainValue【庁舎】&#10;一人当たり面積">
          <a:extLst>
            <a:ext uri="{FF2B5EF4-FFF2-40B4-BE49-F238E27FC236}">
              <a16:creationId xmlns:a16="http://schemas.microsoft.com/office/drawing/2014/main" id="{395052F8-2EC2-47D3-BD79-C80C07F0B673}"/>
            </a:ext>
          </a:extLst>
        </xdr:cNvPr>
        <xdr:cNvSpPr txBox="1"/>
      </xdr:nvSpPr>
      <xdr:spPr>
        <a:xfrm>
          <a:off x="18180127" y="178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655" name="n_3mainValue【庁舎】&#10;一人当たり面積">
          <a:extLst>
            <a:ext uri="{FF2B5EF4-FFF2-40B4-BE49-F238E27FC236}">
              <a16:creationId xmlns:a16="http://schemas.microsoft.com/office/drawing/2014/main" id="{03AB2FFE-21B0-4CA9-8CFB-6757DEC102D0}"/>
            </a:ext>
          </a:extLst>
        </xdr:cNvPr>
        <xdr:cNvSpPr txBox="1"/>
      </xdr:nvSpPr>
      <xdr:spPr>
        <a:xfrm>
          <a:off x="17386377" y="1783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60977</xdr:rowOff>
    </xdr:from>
    <xdr:ext cx="469744" cy="259045"/>
    <xdr:sp macro="" textlink="">
      <xdr:nvSpPr>
        <xdr:cNvPr id="656" name="n_4mainValue【庁舎】&#10;一人当たり面積">
          <a:extLst>
            <a:ext uri="{FF2B5EF4-FFF2-40B4-BE49-F238E27FC236}">
              <a16:creationId xmlns:a16="http://schemas.microsoft.com/office/drawing/2014/main" id="{BCC66B82-5714-47A2-A9AB-304A33E9A409}"/>
            </a:ext>
          </a:extLst>
        </xdr:cNvPr>
        <xdr:cNvSpPr txBox="1"/>
      </xdr:nvSpPr>
      <xdr:spPr>
        <a:xfrm>
          <a:off x="16592627" y="178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a:extLst>
            <a:ext uri="{FF2B5EF4-FFF2-40B4-BE49-F238E27FC236}">
              <a16:creationId xmlns:a16="http://schemas.microsoft.com/office/drawing/2014/main" id="{6B988064-B515-4E70-B187-4910F4E3FB63}"/>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a:extLst>
            <a:ext uri="{FF2B5EF4-FFF2-40B4-BE49-F238E27FC236}">
              <a16:creationId xmlns:a16="http://schemas.microsoft.com/office/drawing/2014/main" id="{9B221C9C-9666-4640-9EDD-A432B6991D95}"/>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a:extLst>
            <a:ext uri="{FF2B5EF4-FFF2-40B4-BE49-F238E27FC236}">
              <a16:creationId xmlns:a16="http://schemas.microsoft.com/office/drawing/2014/main" id="{74260865-ECEB-461B-86EA-010628482595}"/>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類似団体と比較して、有形固定資産減価償却率が特に高くなっている施設は</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である。一方、特に低くなっている施設は</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昭和</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年代から</a:t>
          </a:r>
          <a:r>
            <a:rPr kumimoji="1" lang="en-US" altLang="ja-JP" sz="1100">
              <a:solidFill>
                <a:schemeClr val="dk1"/>
              </a:solidFill>
              <a:effectLst/>
              <a:latin typeface="+mn-lt"/>
              <a:ea typeface="+mn-ea"/>
              <a:cs typeface="+mn-cs"/>
            </a:rPr>
            <a:t>60</a:t>
          </a:r>
          <a:r>
            <a:rPr kumimoji="1" lang="ja-JP" altLang="en-US" sz="1100">
              <a:solidFill>
                <a:schemeClr val="dk1"/>
              </a:solidFill>
              <a:effectLst/>
              <a:latin typeface="+mn-lt"/>
              <a:ea typeface="+mn-ea"/>
              <a:cs typeface="+mn-cs"/>
            </a:rPr>
            <a:t>年代に築造した文化センターやいまだて芸術館の減価</a:t>
          </a:r>
          <a:r>
            <a:rPr kumimoji="1" lang="ja-JP" altLang="ja-JP" sz="1100">
              <a:solidFill>
                <a:schemeClr val="dk1"/>
              </a:solidFill>
              <a:effectLst/>
              <a:latin typeface="+mn-lt"/>
              <a:ea typeface="+mn-ea"/>
              <a:cs typeface="+mn-cs"/>
            </a:rPr>
            <a:t>償却が進んでいること</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、有形固定資産減価償却率は</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水準</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なっている。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年度に武生中央公園総合体育館、令和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度に武生中央公園温水プールを整備したことにより、</a:t>
          </a:r>
          <a:r>
            <a:rPr kumimoji="1" lang="ja-JP" altLang="ja-JP" sz="1100">
              <a:solidFill>
                <a:schemeClr val="dk1"/>
              </a:solidFill>
              <a:effectLst/>
              <a:latin typeface="+mn-lt"/>
              <a:ea typeface="+mn-ea"/>
              <a:cs typeface="+mn-cs"/>
            </a:rPr>
            <a:t>有形固定資産減価償却率は低い水準となっている。　　</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元</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本庁舎を整備したこ</a:t>
          </a:r>
          <a:r>
            <a:rPr kumimoji="1" lang="ja-JP" altLang="ja-JP" sz="1100">
              <a:solidFill>
                <a:schemeClr val="dk1"/>
              </a:solidFill>
              <a:effectLst/>
              <a:latin typeface="+mn-lt"/>
              <a:ea typeface="+mn-ea"/>
              <a:cs typeface="+mn-cs"/>
            </a:rPr>
            <a:t>とにより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は低い水準となっている。</a:t>
          </a:r>
          <a:r>
            <a:rPr kumimoji="1" lang="ja-JP" altLang="ja-JP" sz="1100">
              <a:solidFill>
                <a:schemeClr val="dk1"/>
              </a:solidFill>
              <a:effectLst/>
              <a:latin typeface="+mn-lt"/>
              <a:ea typeface="+mn-ea"/>
              <a:cs typeface="+mn-cs"/>
            </a:rPr>
            <a:t>　　　　</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79,907
75,493
230.70
41,416,431
40,441,425
933,311
21,050,501
43,288,301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ysClr val="windowText" lastClr="000000"/>
              </a:solidFill>
              <a:effectLst/>
              <a:latin typeface="+mn-lt"/>
              <a:ea typeface="+mn-ea"/>
              <a:cs typeface="+mn-cs"/>
            </a:rPr>
            <a:t>　</a:t>
          </a:r>
          <a:r>
            <a:rPr kumimoji="1" lang="ja-JP" altLang="ja-JP" sz="1200" b="0">
              <a:solidFill>
                <a:sysClr val="windowText" lastClr="000000"/>
              </a:solidFill>
              <a:effectLst/>
              <a:latin typeface="+mn-lt"/>
              <a:ea typeface="+mn-ea"/>
              <a:cs typeface="+mn-cs"/>
            </a:rPr>
            <a:t>令和</a:t>
          </a:r>
          <a:r>
            <a:rPr kumimoji="1" lang="en-US" altLang="ja-JP" sz="1200" b="0">
              <a:solidFill>
                <a:sysClr val="windowText" lastClr="000000"/>
              </a:solidFill>
              <a:effectLst/>
              <a:latin typeface="+mn-lt"/>
              <a:ea typeface="+mn-ea"/>
              <a:cs typeface="+mn-cs"/>
            </a:rPr>
            <a:t>5</a:t>
          </a:r>
          <a:r>
            <a:rPr kumimoji="1" lang="ja-JP" altLang="ja-JP" sz="1200" b="0">
              <a:solidFill>
                <a:sysClr val="windowText" lastClr="000000"/>
              </a:solidFill>
              <a:effectLst/>
              <a:latin typeface="+mn-lt"/>
              <a:ea typeface="+mn-ea"/>
              <a:cs typeface="+mn-cs"/>
            </a:rPr>
            <a:t>年度の財政力指数については、前年度比</a:t>
          </a:r>
          <a:r>
            <a:rPr kumimoji="1" lang="en-US" altLang="ja-JP" sz="1200" b="0">
              <a:solidFill>
                <a:sysClr val="windowText" lastClr="000000"/>
              </a:solidFill>
              <a:effectLst/>
              <a:latin typeface="+mn-lt"/>
              <a:ea typeface="+mn-ea"/>
              <a:cs typeface="+mn-cs"/>
            </a:rPr>
            <a:t>0.01</a:t>
          </a:r>
          <a:r>
            <a:rPr kumimoji="1" lang="ja-JP" altLang="ja-JP" sz="1200" b="0">
              <a:solidFill>
                <a:sysClr val="windowText" lastClr="000000"/>
              </a:solidFill>
              <a:effectLst/>
              <a:latin typeface="+mn-lt"/>
              <a:ea typeface="+mn-ea"/>
              <a:cs typeface="+mn-cs"/>
            </a:rPr>
            <a:t>ポイント減の</a:t>
          </a:r>
          <a:r>
            <a:rPr kumimoji="1" lang="en-US" altLang="ja-JP" sz="1200" b="0">
              <a:solidFill>
                <a:sysClr val="windowText" lastClr="000000"/>
              </a:solidFill>
              <a:effectLst/>
              <a:latin typeface="+mn-lt"/>
              <a:ea typeface="+mn-ea"/>
              <a:cs typeface="+mn-cs"/>
            </a:rPr>
            <a:t>0.73</a:t>
          </a:r>
          <a:r>
            <a:rPr kumimoji="1" lang="ja-JP" altLang="ja-JP" sz="1200" b="0">
              <a:solidFill>
                <a:sysClr val="windowText" lastClr="000000"/>
              </a:solidFill>
              <a:effectLst/>
              <a:latin typeface="+mn-lt"/>
              <a:ea typeface="+mn-ea"/>
              <a:cs typeface="+mn-cs"/>
            </a:rPr>
            <a:t>となった。引き続き</a:t>
          </a:r>
          <a:r>
            <a:rPr kumimoji="1" lang="ja-JP" altLang="ja-JP" sz="1200" baseline="0">
              <a:solidFill>
                <a:sysClr val="windowText" lastClr="000000"/>
              </a:solidFill>
              <a:effectLst/>
              <a:latin typeface="+mn-lt"/>
              <a:ea typeface="+mn-ea"/>
              <a:cs typeface="+mn-cs"/>
            </a:rPr>
            <a:t>全国、県平均を上回り、類似団体内平均値を</a:t>
          </a:r>
          <a:r>
            <a:rPr kumimoji="1" lang="en-US" altLang="ja-JP" sz="1200" baseline="0">
              <a:solidFill>
                <a:sysClr val="windowText" lastClr="000000"/>
              </a:solidFill>
              <a:effectLst/>
              <a:latin typeface="+mn-lt"/>
              <a:ea typeface="+mn-ea"/>
              <a:cs typeface="+mn-cs"/>
            </a:rPr>
            <a:t>0.03</a:t>
          </a:r>
          <a:r>
            <a:rPr kumimoji="1" lang="ja-JP" altLang="en-US" sz="1200" baseline="0">
              <a:solidFill>
                <a:sysClr val="windowText" lastClr="000000"/>
              </a:solidFill>
              <a:effectLst/>
              <a:latin typeface="+mn-lt"/>
              <a:ea typeface="+mn-ea"/>
              <a:cs typeface="+mn-cs"/>
            </a:rPr>
            <a:t>ポイント</a:t>
          </a:r>
          <a:r>
            <a:rPr kumimoji="1" lang="ja-JP" altLang="ja-JP" sz="1200" baseline="0">
              <a:solidFill>
                <a:sysClr val="windowText" lastClr="000000"/>
              </a:solidFill>
              <a:effectLst/>
              <a:latin typeface="+mn-lt"/>
              <a:ea typeface="+mn-ea"/>
              <a:cs typeface="+mn-cs"/>
            </a:rPr>
            <a:t>上回る結果となった。</a:t>
          </a:r>
          <a:endParaRPr lang="ja-JP" altLang="ja-JP" sz="1200">
            <a:solidFill>
              <a:sysClr val="windowText" lastClr="000000"/>
            </a:solidFill>
            <a:effectLst/>
          </a:endParaRPr>
        </a:p>
        <a:p>
          <a:pPr eaLnBrk="1" fontAlgn="auto" latinLnBrk="0" hangingPunct="1"/>
          <a:r>
            <a:rPr kumimoji="1" lang="ja-JP" altLang="ja-JP" sz="1200" baseline="0">
              <a:solidFill>
                <a:sysClr val="windowText" lastClr="000000"/>
              </a:solidFill>
              <a:effectLst/>
              <a:latin typeface="+mn-lt"/>
              <a:ea typeface="+mn-ea"/>
              <a:cs typeface="+mn-cs"/>
            </a:rPr>
            <a:t>　今後も、税収の確保のため企業誘致を推進するとともに、</a:t>
          </a:r>
          <a:r>
            <a:rPr kumimoji="1" lang="ja-JP" altLang="en-US" sz="1200" baseline="0">
              <a:solidFill>
                <a:sysClr val="windowText" lastClr="000000"/>
              </a:solidFill>
              <a:effectLst/>
              <a:latin typeface="+mn-lt"/>
              <a:ea typeface="+mn-ea"/>
              <a:cs typeface="+mn-cs"/>
            </a:rPr>
            <a:t>コンビニ等での納付やスマホアプリを活用した電子納付の推進により、</a:t>
          </a:r>
          <a:r>
            <a:rPr kumimoji="1" lang="ja-JP" altLang="ja-JP" sz="1200" baseline="0">
              <a:solidFill>
                <a:sysClr val="windowText" lastClr="000000"/>
              </a:solidFill>
              <a:effectLst/>
              <a:latin typeface="+mn-lt"/>
              <a:ea typeface="+mn-ea"/>
              <a:cs typeface="+mn-cs"/>
            </a:rPr>
            <a:t>収納率の</a:t>
          </a:r>
          <a:r>
            <a:rPr kumimoji="1" lang="ja-JP" altLang="en-US" sz="1200" baseline="0">
              <a:solidFill>
                <a:sysClr val="windowText" lastClr="000000"/>
              </a:solidFill>
              <a:effectLst/>
              <a:latin typeface="+mn-lt"/>
              <a:ea typeface="+mn-ea"/>
              <a:cs typeface="+mn-cs"/>
            </a:rPr>
            <a:t>向上</a:t>
          </a:r>
          <a:r>
            <a:rPr kumimoji="1" lang="ja-JP" altLang="ja-JP" sz="1200" baseline="0">
              <a:solidFill>
                <a:sysClr val="windowText" lastClr="000000"/>
              </a:solidFill>
              <a:effectLst/>
              <a:latin typeface="+mn-lt"/>
              <a:ea typeface="+mn-ea"/>
              <a:cs typeface="+mn-cs"/>
            </a:rPr>
            <a:t>を図り、自主財源比率の向上に努める。</a:t>
          </a:r>
          <a:endParaRPr lang="ja-JP" altLang="ja-JP" sz="12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170039</xdr:rowOff>
    </xdr:from>
    <xdr:to>
      <xdr:col>23</xdr:col>
      <xdr:colOff>133350</xdr:colOff>
      <xdr:row>42</xdr:row>
      <xdr:rowOff>11995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994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41</xdr:row>
      <xdr:rowOff>170039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156633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170039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149172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119239</xdr:rowOff>
    </xdr:from>
    <xdr:to>
      <xdr:col>19</xdr:col>
      <xdr:colOff>184150</xdr:colOff>
      <xdr:row>42</xdr:row>
      <xdr:rowOff>49389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0">
              <a:solidFill>
                <a:sysClr val="windowText" lastClr="000000"/>
              </a:solidFill>
              <a:effectLst/>
              <a:latin typeface="+mn-lt"/>
              <a:ea typeface="+mn-ea"/>
              <a:cs typeface="+mn-cs"/>
            </a:rPr>
            <a:t>　令和</a:t>
          </a:r>
          <a:r>
            <a:rPr kumimoji="1" lang="en-US" altLang="ja-JP" sz="1200" b="0">
              <a:solidFill>
                <a:sysClr val="windowText" lastClr="000000"/>
              </a:solidFill>
              <a:effectLst/>
              <a:latin typeface="+mn-lt"/>
              <a:ea typeface="+mn-ea"/>
              <a:cs typeface="+mn-cs"/>
            </a:rPr>
            <a:t>5</a:t>
          </a:r>
          <a:r>
            <a:rPr kumimoji="1" lang="ja-JP" altLang="ja-JP" sz="1200" b="0">
              <a:solidFill>
                <a:sysClr val="windowText" lastClr="000000"/>
              </a:solidFill>
              <a:effectLst/>
              <a:latin typeface="+mn-lt"/>
              <a:ea typeface="+mn-ea"/>
              <a:cs typeface="+mn-cs"/>
            </a:rPr>
            <a:t>年度の経常収支比率については、前年度比</a:t>
          </a:r>
          <a:r>
            <a:rPr kumimoji="1" lang="en-US" altLang="ja-JP" sz="1200" b="0">
              <a:solidFill>
                <a:sysClr val="windowText" lastClr="000000"/>
              </a:solidFill>
              <a:effectLst/>
              <a:latin typeface="+mn-lt"/>
              <a:ea typeface="+mn-ea"/>
              <a:cs typeface="+mn-cs"/>
            </a:rPr>
            <a:t>3.0</a:t>
          </a:r>
          <a:r>
            <a:rPr kumimoji="1" lang="ja-JP" altLang="ja-JP" sz="1200" b="0">
              <a:solidFill>
                <a:sysClr val="windowText" lastClr="000000"/>
              </a:solidFill>
              <a:effectLst/>
              <a:latin typeface="+mn-lt"/>
              <a:ea typeface="+mn-ea"/>
              <a:cs typeface="+mn-cs"/>
            </a:rPr>
            <a:t>ポイント増の</a:t>
          </a:r>
          <a:r>
            <a:rPr kumimoji="1" lang="en-US" altLang="ja-JP" sz="1200" b="0">
              <a:solidFill>
                <a:sysClr val="windowText" lastClr="000000"/>
              </a:solidFill>
              <a:effectLst/>
              <a:latin typeface="+mn-lt"/>
              <a:ea typeface="+mn-ea"/>
              <a:cs typeface="+mn-cs"/>
            </a:rPr>
            <a:t>95.0</a:t>
          </a:r>
          <a:r>
            <a:rPr kumimoji="1" lang="ja-JP" altLang="ja-JP" sz="1200" b="0">
              <a:solidFill>
                <a:sysClr val="windowText" lastClr="000000"/>
              </a:solidFill>
              <a:effectLst/>
              <a:latin typeface="+mn-lt"/>
              <a:ea typeface="+mn-ea"/>
              <a:cs typeface="+mn-cs"/>
            </a:rPr>
            <a:t>％となった。</a:t>
          </a:r>
          <a:r>
            <a:rPr lang="ja-JP" altLang="ja-JP" sz="1200">
              <a:solidFill>
                <a:sysClr val="windowText" lastClr="000000"/>
              </a:solidFill>
              <a:effectLst/>
              <a:latin typeface="+mn-lt"/>
              <a:ea typeface="+mn-ea"/>
              <a:cs typeface="+mn-cs"/>
            </a:rPr>
            <a:t>主な要因として、</a:t>
          </a:r>
          <a:r>
            <a:rPr lang="ja-JP" altLang="en-US" sz="1200">
              <a:solidFill>
                <a:sysClr val="windowText" lastClr="000000"/>
              </a:solidFill>
              <a:effectLst/>
              <a:latin typeface="+mn-lt"/>
              <a:ea typeface="+mn-ea"/>
              <a:cs typeface="+mn-cs"/>
            </a:rPr>
            <a:t>企業業績の影響により税収が減少したこと等に</a:t>
          </a:r>
          <a:r>
            <a:rPr lang="ja-JP" altLang="ja-JP" sz="1200">
              <a:solidFill>
                <a:sysClr val="windowText" lastClr="000000"/>
              </a:solidFill>
              <a:effectLst/>
              <a:latin typeface="+mn-lt"/>
              <a:ea typeface="+mn-ea"/>
              <a:cs typeface="+mn-cs"/>
            </a:rPr>
            <a:t>より、分母である経常一般財源等は</a:t>
          </a:r>
          <a:r>
            <a:rPr lang="ja-JP" altLang="en-US" sz="1200">
              <a:solidFill>
                <a:sysClr val="windowText" lastClr="000000"/>
              </a:solidFill>
              <a:effectLst/>
              <a:latin typeface="+mn-lt"/>
              <a:ea typeface="+mn-ea"/>
              <a:cs typeface="+mn-cs"/>
            </a:rPr>
            <a:t>減少</a:t>
          </a:r>
          <a:r>
            <a:rPr lang="ja-JP" altLang="ja-JP" sz="1200">
              <a:solidFill>
                <a:sysClr val="windowText" lastClr="000000"/>
              </a:solidFill>
              <a:effectLst/>
              <a:latin typeface="+mn-lt"/>
              <a:ea typeface="+mn-ea"/>
              <a:cs typeface="+mn-cs"/>
            </a:rPr>
            <a:t>した。</a:t>
          </a:r>
          <a:endParaRPr lang="en-US" altLang="ja-JP" sz="1200">
            <a:solidFill>
              <a:sysClr val="windowText" lastClr="000000"/>
            </a:solidFill>
            <a:effectLst/>
            <a:latin typeface="+mn-lt"/>
            <a:ea typeface="+mn-ea"/>
            <a:cs typeface="+mn-cs"/>
          </a:endParaRPr>
        </a:p>
        <a:p>
          <a:r>
            <a:rPr lang="ja-JP" altLang="en-US" sz="1200">
              <a:solidFill>
                <a:sysClr val="windowText" lastClr="000000"/>
              </a:solidFill>
              <a:effectLst/>
              <a:latin typeface="+mn-lt"/>
              <a:ea typeface="+mn-ea"/>
              <a:cs typeface="+mn-cs"/>
            </a:rPr>
            <a:t>　一方、</a:t>
          </a:r>
          <a:r>
            <a:rPr lang="ja-JP" altLang="ja-JP" sz="1200">
              <a:solidFill>
                <a:sysClr val="windowText" lastClr="000000"/>
              </a:solidFill>
              <a:effectLst/>
              <a:latin typeface="+mn-lt"/>
              <a:ea typeface="+mn-ea"/>
              <a:cs typeface="+mn-cs"/>
            </a:rPr>
            <a:t>道の駅越前たけふの</a:t>
          </a:r>
          <a:r>
            <a:rPr lang="ja-JP" altLang="en-US" sz="1200">
              <a:solidFill>
                <a:sysClr val="windowText" lastClr="000000"/>
              </a:solidFill>
              <a:effectLst/>
              <a:latin typeface="+mn-lt"/>
              <a:ea typeface="+mn-ea"/>
              <a:cs typeface="+mn-cs"/>
            </a:rPr>
            <a:t>施設管理の通年化や障がい福祉サービスの利用増等</a:t>
          </a:r>
          <a:r>
            <a:rPr lang="ja-JP" altLang="ja-JP" sz="1200">
              <a:solidFill>
                <a:sysClr val="windowText" lastClr="000000"/>
              </a:solidFill>
              <a:effectLst/>
              <a:latin typeface="+mn-lt"/>
              <a:ea typeface="+mn-ea"/>
              <a:cs typeface="+mn-cs"/>
            </a:rPr>
            <a:t>により、分子である経常経費充当一般財源等は増加した。分子</a:t>
          </a:r>
          <a:r>
            <a:rPr lang="ja-JP" altLang="en-US" sz="1200">
              <a:solidFill>
                <a:sysClr val="windowText" lastClr="000000"/>
              </a:solidFill>
              <a:effectLst/>
              <a:latin typeface="+mn-lt"/>
              <a:ea typeface="+mn-ea"/>
              <a:cs typeface="+mn-cs"/>
            </a:rPr>
            <a:t>が増加し、分母が減少したことにより、</a:t>
          </a:r>
          <a:r>
            <a:rPr lang="ja-JP" altLang="ja-JP" sz="1200">
              <a:solidFill>
                <a:sysClr val="windowText" lastClr="000000"/>
              </a:solidFill>
              <a:effectLst/>
              <a:latin typeface="+mn-lt"/>
              <a:ea typeface="+mn-ea"/>
              <a:cs typeface="+mn-cs"/>
            </a:rPr>
            <a:t>前年度に比べ経常収支比率が増加した。</a:t>
          </a:r>
          <a:endParaRPr lang="ja-JP" altLang="ja-JP" sz="12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64</xdr:row>
      <xdr:rowOff>63500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4326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63</xdr:row>
      <xdr:rowOff>41910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5370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62</xdr:row>
      <xdr:rowOff>39624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5370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39624</xdr:rowOff>
    </xdr:from>
    <xdr:to>
      <xdr:col>11</xdr:col>
      <xdr:colOff>31750</xdr:colOff>
      <xdr:row>62</xdr:row>
      <xdr:rowOff>116840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6952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44450</xdr:rowOff>
    </xdr:from>
    <xdr:to>
      <xdr:col>15</xdr:col>
      <xdr:colOff>133350</xdr:colOff>
      <xdr:row>61</xdr:row>
      <xdr:rowOff>146050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160274</xdr:rowOff>
    </xdr:from>
    <xdr:to>
      <xdr:col>11</xdr:col>
      <xdr:colOff>82550</xdr:colOff>
      <xdr:row>62</xdr:row>
      <xdr:rowOff>90424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100601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a:t>
          </a:r>
          <a:r>
            <a:rPr kumimoji="1" lang="ja-JP" altLang="ja-JP" sz="1100" b="0">
              <a:solidFill>
                <a:sysClr val="windowText" lastClr="000000"/>
              </a:solidFill>
              <a:effectLst/>
              <a:latin typeface="+mn-lt"/>
              <a:ea typeface="+mn-ea"/>
              <a:cs typeface="+mn-cs"/>
            </a:rPr>
            <a:t>令和</a:t>
          </a:r>
          <a:r>
            <a:rPr kumimoji="1" lang="en-US" altLang="ja-JP" sz="1100" b="0">
              <a:solidFill>
                <a:sysClr val="windowText" lastClr="000000"/>
              </a:solidFill>
              <a:effectLst/>
              <a:latin typeface="+mn-lt"/>
              <a:ea typeface="+mn-ea"/>
              <a:cs typeface="+mn-cs"/>
            </a:rPr>
            <a:t>5</a:t>
          </a:r>
          <a:r>
            <a:rPr kumimoji="1" lang="ja-JP" altLang="ja-JP" sz="1100" b="0">
              <a:solidFill>
                <a:sysClr val="windowText" lastClr="000000"/>
              </a:solidFill>
              <a:effectLst/>
              <a:latin typeface="+mn-lt"/>
              <a:ea typeface="+mn-ea"/>
              <a:cs typeface="+mn-cs"/>
            </a:rPr>
            <a:t>年度の人口</a:t>
          </a:r>
          <a:r>
            <a:rPr kumimoji="1" lang="en-US" altLang="ja-JP" sz="1100" b="0">
              <a:solidFill>
                <a:sysClr val="windowText" lastClr="000000"/>
              </a:solidFill>
              <a:effectLst/>
              <a:latin typeface="+mn-lt"/>
              <a:ea typeface="+mn-ea"/>
              <a:cs typeface="+mn-cs"/>
            </a:rPr>
            <a:t>1</a:t>
          </a:r>
          <a:r>
            <a:rPr kumimoji="1" lang="ja-JP" altLang="ja-JP" sz="1100" b="0">
              <a:solidFill>
                <a:sysClr val="windowText" lastClr="000000"/>
              </a:solidFill>
              <a:effectLst/>
              <a:latin typeface="+mn-lt"/>
              <a:ea typeface="+mn-ea"/>
              <a:cs typeface="+mn-cs"/>
            </a:rPr>
            <a:t>人当たり人件費・物件費等決算額については、前年度比</a:t>
          </a:r>
          <a:r>
            <a:rPr kumimoji="1" lang="en-US" altLang="ja-JP" sz="1100" b="0">
              <a:solidFill>
                <a:sysClr val="windowText" lastClr="000000"/>
              </a:solidFill>
              <a:effectLst/>
              <a:latin typeface="+mn-lt"/>
              <a:ea typeface="+mn-ea"/>
              <a:cs typeface="+mn-cs"/>
            </a:rPr>
            <a:t>2,908</a:t>
          </a:r>
          <a:r>
            <a:rPr kumimoji="1" lang="ja-JP" altLang="ja-JP" sz="1100" b="0">
              <a:solidFill>
                <a:sysClr val="windowText" lastClr="000000"/>
              </a:solidFill>
              <a:effectLst/>
              <a:latin typeface="+mn-lt"/>
              <a:ea typeface="+mn-ea"/>
              <a:cs typeface="+mn-cs"/>
            </a:rPr>
            <a:t>円増の</a:t>
          </a:r>
          <a:r>
            <a:rPr kumimoji="1" lang="en-US" altLang="ja-JP" sz="1100" b="0">
              <a:solidFill>
                <a:sysClr val="windowText" lastClr="000000"/>
              </a:solidFill>
              <a:effectLst/>
              <a:latin typeface="+mn-lt"/>
              <a:ea typeface="+mn-ea"/>
              <a:cs typeface="+mn-cs"/>
            </a:rPr>
            <a:t>137,078</a:t>
          </a:r>
          <a:r>
            <a:rPr kumimoji="1" lang="ja-JP" altLang="ja-JP" sz="1100" b="0">
              <a:solidFill>
                <a:sysClr val="windowText" lastClr="000000"/>
              </a:solidFill>
              <a:effectLst/>
              <a:latin typeface="+mn-lt"/>
              <a:ea typeface="+mn-ea"/>
              <a:cs typeface="+mn-cs"/>
            </a:rPr>
            <a:t>円となった。主な原因として、人件費については</a:t>
          </a:r>
          <a:r>
            <a:rPr kumimoji="1" lang="ja-JP" altLang="en-US" sz="1100" b="0">
              <a:solidFill>
                <a:sysClr val="windowText" lastClr="000000"/>
              </a:solidFill>
              <a:effectLst/>
              <a:latin typeface="+mn-lt"/>
              <a:ea typeface="+mn-ea"/>
              <a:cs typeface="+mn-cs"/>
            </a:rPr>
            <a:t>職員数が増えたことと人事院勧告の給与改定により増加した。また</a:t>
          </a:r>
          <a:r>
            <a:rPr kumimoji="1" lang="ja-JP" altLang="ja-JP" sz="110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物件費については</a:t>
          </a:r>
          <a:r>
            <a:rPr kumimoji="1" lang="ja-JP" altLang="en-US" sz="1100" b="0">
              <a:solidFill>
                <a:sysClr val="windowText" lastClr="000000"/>
              </a:solidFill>
              <a:effectLst/>
              <a:latin typeface="+mn-lt"/>
              <a:ea typeface="+mn-ea"/>
              <a:cs typeface="+mn-cs"/>
            </a:rPr>
            <a:t>道の駅越前たけふの施設管理の通年化</a:t>
          </a:r>
          <a:r>
            <a:rPr kumimoji="1" lang="ja-JP" altLang="ja-JP" sz="1100" b="0">
              <a:solidFill>
                <a:sysClr val="windowText" lastClr="000000"/>
              </a:solidFill>
              <a:effectLst/>
              <a:latin typeface="+mn-lt"/>
              <a:ea typeface="+mn-ea"/>
              <a:cs typeface="+mn-cs"/>
            </a:rPr>
            <a:t>の影響</a:t>
          </a:r>
          <a:r>
            <a:rPr kumimoji="1" lang="ja-JP" altLang="en-US" sz="1100" b="0">
              <a:solidFill>
                <a:sysClr val="windowText" lastClr="000000"/>
              </a:solidFill>
              <a:effectLst/>
              <a:latin typeface="+mn-lt"/>
              <a:ea typeface="+mn-ea"/>
              <a:cs typeface="+mn-cs"/>
            </a:rPr>
            <a:t>等</a:t>
          </a:r>
          <a:r>
            <a:rPr kumimoji="1" lang="ja-JP" altLang="ja-JP" sz="1100" b="0">
              <a:solidFill>
                <a:sysClr val="windowText" lastClr="000000"/>
              </a:solidFill>
              <a:effectLst/>
              <a:latin typeface="+mn-lt"/>
              <a:ea typeface="+mn-ea"/>
              <a:cs typeface="+mn-cs"/>
            </a:rPr>
            <a:t>により増加した。</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なお、類似団体平均、全国平均、福井県平均のいずれも下回っているが、引き続き事務事業</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見直し</a:t>
          </a:r>
          <a:r>
            <a:rPr kumimoji="1" lang="ja-JP" altLang="en-US" sz="1100">
              <a:solidFill>
                <a:sysClr val="windowText" lastClr="000000"/>
              </a:solidFill>
              <a:effectLst/>
              <a:latin typeface="+mn-lt"/>
              <a:ea typeface="+mn-ea"/>
              <a:cs typeface="+mn-cs"/>
            </a:rPr>
            <a:t>や効率化、デジタル化を推進することにより</a:t>
          </a:r>
          <a:r>
            <a:rPr kumimoji="1" lang="ja-JP" altLang="ja-JP" sz="1100">
              <a:solidFill>
                <a:sysClr val="windowText" lastClr="000000"/>
              </a:solidFill>
              <a:effectLst/>
              <a:latin typeface="+mn-lt"/>
              <a:ea typeface="+mn-ea"/>
              <a:cs typeface="+mn-cs"/>
            </a:rPr>
            <a:t>、経常的経費の削減に努める。</a:t>
          </a:r>
          <a:endParaRPr lang="ja-JP" altLang="ja-JP" sz="11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16607</xdr:rowOff>
    </xdr:from>
    <xdr:to>
      <xdr:col>23</xdr:col>
      <xdr:colOff>133350</xdr:colOff>
      <xdr:row>82</xdr:row>
      <xdr:rowOff>39998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75507"/>
          <a:ext cx="838200" cy="2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137979</xdr:rowOff>
    </xdr:from>
    <xdr:to>
      <xdr:col>19</xdr:col>
      <xdr:colOff>133350</xdr:colOff>
      <xdr:row>82</xdr:row>
      <xdr:rowOff>16607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25429"/>
          <a:ext cx="889000" cy="5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81161</xdr:rowOff>
    </xdr:from>
    <xdr:to>
      <xdr:col>15</xdr:col>
      <xdr:colOff>82550</xdr:colOff>
      <xdr:row>81</xdr:row>
      <xdr:rowOff>137979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68611"/>
          <a:ext cx="889000" cy="5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163596</xdr:rowOff>
    </xdr:from>
    <xdr:to>
      <xdr:col>11</xdr:col>
      <xdr:colOff>31750</xdr:colOff>
      <xdr:row>81</xdr:row>
      <xdr:rowOff>81161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79596"/>
          <a:ext cx="889000" cy="8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160648</xdr:rowOff>
    </xdr:from>
    <xdr:to>
      <xdr:col>23</xdr:col>
      <xdr:colOff>184150</xdr:colOff>
      <xdr:row>82</xdr:row>
      <xdr:rowOff>90798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4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5725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9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137257</xdr:rowOff>
    </xdr:from>
    <xdr:to>
      <xdr:col>19</xdr:col>
      <xdr:colOff>184150</xdr:colOff>
      <xdr:row>82</xdr:row>
      <xdr:rowOff>67407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2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77584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9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87179</xdr:rowOff>
    </xdr:from>
    <xdr:to>
      <xdr:col>15</xdr:col>
      <xdr:colOff>133350</xdr:colOff>
      <xdr:row>82</xdr:row>
      <xdr:rowOff>17329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7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27506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4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30361</xdr:rowOff>
    </xdr:from>
    <xdr:to>
      <xdr:col>11</xdr:col>
      <xdr:colOff>82550</xdr:colOff>
      <xdr:row>81</xdr:row>
      <xdr:rowOff>131961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1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142138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8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112796</xdr:rowOff>
    </xdr:from>
    <xdr:to>
      <xdr:col>7</xdr:col>
      <xdr:colOff>31750</xdr:colOff>
      <xdr:row>81</xdr:row>
      <xdr:rowOff>42946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2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53123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9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　</a:t>
          </a:r>
          <a:r>
            <a:rPr kumimoji="1" lang="ja-JP" altLang="ja-JP" sz="1200" b="0">
              <a:solidFill>
                <a:schemeClr val="dk1"/>
              </a:solidFill>
              <a:effectLst/>
              <a:latin typeface="+mn-lt"/>
              <a:ea typeface="+mn-ea"/>
              <a:cs typeface="+mn-cs"/>
            </a:rPr>
            <a:t>令和</a:t>
          </a:r>
          <a:r>
            <a:rPr kumimoji="1" lang="en-US" altLang="ja-JP" sz="1200" b="0">
              <a:solidFill>
                <a:schemeClr val="dk1"/>
              </a:solidFill>
              <a:effectLst/>
              <a:latin typeface="+mn-lt"/>
              <a:ea typeface="+mn-ea"/>
              <a:cs typeface="+mn-cs"/>
            </a:rPr>
            <a:t>5</a:t>
          </a:r>
          <a:r>
            <a:rPr kumimoji="1" lang="ja-JP" altLang="ja-JP" sz="1200" b="0">
              <a:solidFill>
                <a:schemeClr val="dk1"/>
              </a:solidFill>
              <a:effectLst/>
              <a:latin typeface="+mn-lt"/>
              <a:ea typeface="+mn-ea"/>
              <a:cs typeface="+mn-cs"/>
            </a:rPr>
            <a:t>年度のラスパイレイス指数については、前年度比</a:t>
          </a:r>
          <a:r>
            <a:rPr kumimoji="1" lang="en-US" altLang="ja-JP" sz="1200" b="0">
              <a:solidFill>
                <a:schemeClr val="dk1"/>
              </a:solidFill>
              <a:effectLst/>
              <a:latin typeface="+mn-lt"/>
              <a:ea typeface="+mn-ea"/>
              <a:cs typeface="+mn-cs"/>
            </a:rPr>
            <a:t>0.2</a:t>
          </a:r>
          <a:r>
            <a:rPr kumimoji="1" lang="ja-JP" altLang="en-US" sz="1200" b="0">
              <a:solidFill>
                <a:schemeClr val="dk1"/>
              </a:solidFill>
              <a:effectLst/>
              <a:latin typeface="+mn-lt"/>
              <a:ea typeface="+mn-ea"/>
              <a:cs typeface="+mn-cs"/>
            </a:rPr>
            <a:t>ポイント減の</a:t>
          </a:r>
          <a:r>
            <a:rPr kumimoji="1" lang="en-US" altLang="ja-JP" sz="1200" b="0">
              <a:solidFill>
                <a:schemeClr val="dk1"/>
              </a:solidFill>
              <a:effectLst/>
              <a:latin typeface="+mn-lt"/>
              <a:ea typeface="+mn-ea"/>
              <a:cs typeface="+mn-cs"/>
            </a:rPr>
            <a:t>99.2</a:t>
          </a:r>
          <a:r>
            <a:rPr kumimoji="1" lang="ja-JP" altLang="ja-JP" sz="1200" b="0">
              <a:solidFill>
                <a:schemeClr val="dk1"/>
              </a:solidFill>
              <a:effectLst/>
              <a:latin typeface="+mn-lt"/>
              <a:ea typeface="+mn-ea"/>
              <a:cs typeface="+mn-cs"/>
            </a:rPr>
            <a:t>となった</a:t>
          </a:r>
          <a:r>
            <a:rPr kumimoji="1" lang="ja-JP" altLang="en-US" sz="1200" b="0">
              <a:solidFill>
                <a:schemeClr val="dk1"/>
              </a:solidFill>
              <a:effectLst/>
              <a:latin typeface="+mn-lt"/>
              <a:ea typeface="+mn-ea"/>
              <a:cs typeface="+mn-cs"/>
            </a:rPr>
            <a:t>。</a:t>
          </a:r>
          <a:r>
            <a:rPr kumimoji="1" lang="ja-JP" altLang="ja-JP" sz="1200" b="0">
              <a:solidFill>
                <a:schemeClr val="dk1"/>
              </a:solidFill>
              <a:effectLst/>
              <a:latin typeface="+mn-lt"/>
              <a:ea typeface="+mn-ea"/>
              <a:cs typeface="+mn-cs"/>
            </a:rPr>
            <a:t>　</a:t>
          </a:r>
          <a:endParaRPr lang="ja-JP" altLang="ja-JP" sz="1200">
            <a:effectLst/>
          </a:endParaRPr>
        </a:p>
        <a:p>
          <a:r>
            <a:rPr kumimoji="1" lang="ja-JP" altLang="ja-JP" sz="1200" b="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引き続き</a:t>
          </a:r>
          <a:r>
            <a:rPr kumimoji="1" lang="en-US" altLang="ja-JP" sz="1200">
              <a:solidFill>
                <a:schemeClr val="dk1"/>
              </a:solidFill>
              <a:effectLst/>
              <a:latin typeface="+mn-lt"/>
              <a:ea typeface="+mn-ea"/>
              <a:cs typeface="+mn-cs"/>
            </a:rPr>
            <a:t>100</a:t>
          </a:r>
          <a:r>
            <a:rPr kumimoji="1" lang="ja-JP" altLang="ja-JP" sz="1200">
              <a:solidFill>
                <a:schemeClr val="dk1"/>
              </a:solidFill>
              <a:effectLst/>
              <a:latin typeface="+mn-lt"/>
              <a:ea typeface="+mn-ea"/>
              <a:cs typeface="+mn-cs"/>
            </a:rPr>
            <a:t>を超えないよう給与水準を維持していく。</a:t>
          </a:r>
          <a:endParaRPr lang="ja-JP" altLang="ja-JP" sz="12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102507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841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102507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01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102507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01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102507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1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ysClr val="windowText" lastClr="000000"/>
              </a:solidFill>
              <a:effectLst/>
              <a:latin typeface="+mn-lt"/>
              <a:ea typeface="+mn-ea"/>
              <a:cs typeface="+mn-cs"/>
            </a:rPr>
            <a:t>　</a:t>
          </a:r>
          <a:r>
            <a:rPr kumimoji="1" lang="ja-JP" altLang="ja-JP" sz="1100" b="0">
              <a:solidFill>
                <a:schemeClr val="dk1"/>
              </a:solidFill>
              <a:effectLst/>
              <a:latin typeface="+mn-lt"/>
              <a:ea typeface="+mn-ea"/>
              <a:cs typeface="+mn-cs"/>
            </a:rPr>
            <a:t>令和</a:t>
          </a:r>
          <a:r>
            <a:rPr kumimoji="1" lang="en-US" altLang="ja-JP" sz="1100" b="0">
              <a:solidFill>
                <a:schemeClr val="dk1"/>
              </a:solidFill>
              <a:effectLst/>
              <a:latin typeface="+mn-lt"/>
              <a:ea typeface="+mn-ea"/>
              <a:cs typeface="+mn-cs"/>
            </a:rPr>
            <a:t>5</a:t>
          </a:r>
          <a:r>
            <a:rPr kumimoji="1" lang="ja-JP" altLang="ja-JP" sz="1100" b="0">
              <a:solidFill>
                <a:schemeClr val="dk1"/>
              </a:solidFill>
              <a:effectLst/>
              <a:latin typeface="+mn-lt"/>
              <a:ea typeface="+mn-ea"/>
              <a:cs typeface="+mn-cs"/>
            </a:rPr>
            <a:t>年度の人口</a:t>
          </a:r>
          <a:r>
            <a:rPr kumimoji="1" lang="en-US" altLang="ja-JP" sz="1100" b="0">
              <a:solidFill>
                <a:schemeClr val="dk1"/>
              </a:solidFill>
              <a:effectLst/>
              <a:latin typeface="+mn-lt"/>
              <a:ea typeface="+mn-ea"/>
              <a:cs typeface="+mn-cs"/>
            </a:rPr>
            <a:t>1,000</a:t>
          </a:r>
          <a:r>
            <a:rPr kumimoji="1" lang="ja-JP" altLang="ja-JP" sz="1100" b="0">
              <a:solidFill>
                <a:schemeClr val="dk1"/>
              </a:solidFill>
              <a:effectLst/>
              <a:latin typeface="+mn-lt"/>
              <a:ea typeface="+mn-ea"/>
              <a:cs typeface="+mn-cs"/>
            </a:rPr>
            <a:t>人当たり職員数については、前年度比</a:t>
          </a:r>
          <a:r>
            <a:rPr kumimoji="1" lang="en-US" altLang="ja-JP" sz="1100" b="0">
              <a:solidFill>
                <a:schemeClr val="dk1"/>
              </a:solidFill>
              <a:effectLst/>
              <a:latin typeface="+mn-lt"/>
              <a:ea typeface="+mn-ea"/>
              <a:cs typeface="+mn-cs"/>
            </a:rPr>
            <a:t>0.24</a:t>
          </a:r>
          <a:r>
            <a:rPr kumimoji="1" lang="ja-JP" altLang="ja-JP" sz="1100" b="0">
              <a:solidFill>
                <a:schemeClr val="dk1"/>
              </a:solidFill>
              <a:effectLst/>
              <a:latin typeface="+mn-lt"/>
              <a:ea typeface="+mn-ea"/>
              <a:cs typeface="+mn-cs"/>
            </a:rPr>
            <a:t>人増の</a:t>
          </a:r>
          <a:r>
            <a:rPr kumimoji="1" lang="en-US" altLang="ja-JP" sz="1100" b="0">
              <a:solidFill>
                <a:schemeClr val="dk1"/>
              </a:solidFill>
              <a:effectLst/>
              <a:latin typeface="+mn-lt"/>
              <a:ea typeface="+mn-ea"/>
              <a:cs typeface="+mn-cs"/>
            </a:rPr>
            <a:t>6.67</a:t>
          </a:r>
          <a:r>
            <a:rPr kumimoji="1" lang="ja-JP" altLang="ja-JP" sz="1100" b="0">
              <a:solidFill>
                <a:schemeClr val="dk1"/>
              </a:solidFill>
              <a:effectLst/>
              <a:latin typeface="+mn-lt"/>
              <a:ea typeface="+mn-ea"/>
              <a:cs typeface="+mn-cs"/>
            </a:rPr>
            <a:t>人となった。</a:t>
          </a:r>
          <a:r>
            <a:rPr kumimoji="1" lang="ja-JP" altLang="ja-JP" sz="1100">
              <a:solidFill>
                <a:schemeClr val="dk1"/>
              </a:solidFill>
              <a:effectLst/>
              <a:latin typeface="+mn-lt"/>
              <a:ea typeface="+mn-ea"/>
              <a:cs typeface="+mn-cs"/>
            </a:rPr>
            <a:t>全国平均、福井県平均、類似団体平均のいずれも下回っている。民間活力の活用や早期退職制度の実施などの行政改革に加え、団塊世代の退職者が増えた</a:t>
          </a:r>
          <a:r>
            <a:rPr kumimoji="1" lang="ja-JP" altLang="en-US" sz="1100">
              <a:solidFill>
                <a:schemeClr val="dk1"/>
              </a:solidFill>
              <a:effectLst/>
              <a:latin typeface="+mn-lt"/>
              <a:ea typeface="+mn-ea"/>
              <a:cs typeface="+mn-cs"/>
            </a:rPr>
            <a:t>影響に</a:t>
          </a:r>
          <a:r>
            <a:rPr kumimoji="1" lang="ja-JP" altLang="ja-JP" sz="1100">
              <a:solidFill>
                <a:schemeClr val="dk1"/>
              </a:solidFill>
              <a:effectLst/>
              <a:latin typeface="+mn-lt"/>
              <a:ea typeface="+mn-ea"/>
              <a:cs typeface="+mn-cs"/>
            </a:rPr>
            <a:t>よるものである。</a:t>
          </a:r>
          <a:endParaRPr lang="ja-JP" altLang="ja-JP" sz="1200">
            <a:effectLst/>
          </a:endParaRPr>
        </a:p>
        <a:p>
          <a:pPr eaLnBrk="1" fontAlgn="auto" latinLnBrk="0" hangingPunct="1"/>
          <a:r>
            <a:rPr kumimoji="1" lang="ja-JP" altLang="ja-JP" sz="1100">
              <a:solidFill>
                <a:schemeClr val="dk1"/>
              </a:solidFill>
              <a:effectLst/>
              <a:latin typeface="+mn-lt"/>
              <a:ea typeface="+mn-ea"/>
              <a:cs typeface="+mn-cs"/>
            </a:rPr>
            <a:t>　技術職など専門職を中心に全体的に受験申込者数が減少しているため、優秀な人材の確保が困難な状況だが、各施策を安定的に実施するためにも、今後も引き続き組織体制の在り方を検討していく。</a:t>
          </a:r>
          <a:endParaRPr lang="ja-JP" altLang="ja-JP" sz="12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20849</xdr:rowOff>
    </xdr:from>
    <xdr:to>
      <xdr:col>81</xdr:col>
      <xdr:colOff>44450</xdr:colOff>
      <xdr:row>61</xdr:row>
      <xdr:rowOff>69109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79299"/>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166158</xdr:rowOff>
    </xdr:from>
    <xdr:to>
      <xdr:col>77</xdr:col>
      <xdr:colOff>44450</xdr:colOff>
      <xdr:row>61</xdr:row>
      <xdr:rowOff>20849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53158"/>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160126</xdr:rowOff>
    </xdr:from>
    <xdr:to>
      <xdr:col>72</xdr:col>
      <xdr:colOff>203200</xdr:colOff>
      <xdr:row>60</xdr:row>
      <xdr:rowOff>166158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4712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148061</xdr:rowOff>
    </xdr:from>
    <xdr:to>
      <xdr:col>68</xdr:col>
      <xdr:colOff>152400</xdr:colOff>
      <xdr:row>60</xdr:row>
      <xdr:rowOff>160126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3506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18309</xdr:rowOff>
    </xdr:from>
    <xdr:to>
      <xdr:col>81</xdr:col>
      <xdr:colOff>95250</xdr:colOff>
      <xdr:row>61</xdr:row>
      <xdr:rowOff>119909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34836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2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141499</xdr:rowOff>
    </xdr:from>
    <xdr:to>
      <xdr:col>77</xdr:col>
      <xdr:colOff>95250</xdr:colOff>
      <xdr:row>61</xdr:row>
      <xdr:rowOff>71649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81826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97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115358</xdr:rowOff>
    </xdr:from>
    <xdr:to>
      <xdr:col>73</xdr:col>
      <xdr:colOff>44450</xdr:colOff>
      <xdr:row>61</xdr:row>
      <xdr:rowOff>45508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55685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7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109326</xdr:rowOff>
    </xdr:from>
    <xdr:to>
      <xdr:col>68</xdr:col>
      <xdr:colOff>203200</xdr:colOff>
      <xdr:row>61</xdr:row>
      <xdr:rowOff>39476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49653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97261</xdr:rowOff>
    </xdr:from>
    <xdr:to>
      <xdr:col>64</xdr:col>
      <xdr:colOff>152400</xdr:colOff>
      <xdr:row>61</xdr:row>
      <xdr:rowOff>27411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37588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5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a:solidFill>
                <a:sysClr val="windowText" lastClr="000000"/>
              </a:solidFill>
              <a:effectLst/>
              <a:latin typeface="+mn-lt"/>
              <a:ea typeface="+mn-ea"/>
              <a:cs typeface="+mn-cs"/>
            </a:rPr>
            <a:t>　令和</a:t>
          </a:r>
          <a:r>
            <a:rPr kumimoji="1" lang="en-US" altLang="ja-JP" sz="1200" b="0">
              <a:solidFill>
                <a:sysClr val="windowText" lastClr="000000"/>
              </a:solidFill>
              <a:effectLst/>
              <a:latin typeface="+mn-lt"/>
              <a:ea typeface="+mn-ea"/>
              <a:cs typeface="+mn-cs"/>
            </a:rPr>
            <a:t>5</a:t>
          </a:r>
          <a:r>
            <a:rPr kumimoji="1" lang="ja-JP" altLang="ja-JP" sz="1200" b="0">
              <a:solidFill>
                <a:sysClr val="windowText" lastClr="000000"/>
              </a:solidFill>
              <a:effectLst/>
              <a:latin typeface="+mn-lt"/>
              <a:ea typeface="+mn-ea"/>
              <a:cs typeface="+mn-cs"/>
            </a:rPr>
            <a:t>年度の実質公債比率については、前年度比</a:t>
          </a:r>
          <a:r>
            <a:rPr kumimoji="1" lang="en-US" altLang="ja-JP" sz="1200" b="0">
              <a:solidFill>
                <a:sysClr val="windowText" lastClr="000000"/>
              </a:solidFill>
              <a:effectLst/>
              <a:latin typeface="+mn-lt"/>
              <a:ea typeface="+mn-ea"/>
              <a:cs typeface="+mn-cs"/>
            </a:rPr>
            <a:t>0.1</a:t>
          </a:r>
          <a:r>
            <a:rPr kumimoji="1" lang="ja-JP" altLang="ja-JP" sz="1200" b="0">
              <a:solidFill>
                <a:sysClr val="windowText" lastClr="000000"/>
              </a:solidFill>
              <a:effectLst/>
              <a:latin typeface="+mn-lt"/>
              <a:ea typeface="+mn-ea"/>
              <a:cs typeface="+mn-cs"/>
            </a:rPr>
            <a:t>ポイント</a:t>
          </a:r>
          <a:r>
            <a:rPr kumimoji="1" lang="ja-JP" altLang="en-US" sz="1200" b="0">
              <a:solidFill>
                <a:sysClr val="windowText" lastClr="000000"/>
              </a:solidFill>
              <a:effectLst/>
              <a:latin typeface="+mn-lt"/>
              <a:ea typeface="+mn-ea"/>
              <a:cs typeface="+mn-cs"/>
            </a:rPr>
            <a:t>増</a:t>
          </a:r>
          <a:r>
            <a:rPr kumimoji="1" lang="ja-JP" altLang="ja-JP" sz="1200" b="0">
              <a:solidFill>
                <a:sysClr val="windowText" lastClr="000000"/>
              </a:solidFill>
              <a:effectLst/>
              <a:latin typeface="+mn-lt"/>
              <a:ea typeface="+mn-ea"/>
              <a:cs typeface="+mn-cs"/>
            </a:rPr>
            <a:t>の</a:t>
          </a:r>
          <a:r>
            <a:rPr kumimoji="1" lang="en-US" altLang="ja-JP" sz="1200" b="0">
              <a:solidFill>
                <a:sysClr val="windowText" lastClr="000000"/>
              </a:solidFill>
              <a:effectLst/>
              <a:latin typeface="+mn-lt"/>
              <a:ea typeface="+mn-ea"/>
              <a:cs typeface="+mn-cs"/>
            </a:rPr>
            <a:t>10.2%</a:t>
          </a:r>
          <a:r>
            <a:rPr kumimoji="1" lang="ja-JP" altLang="ja-JP" sz="1200" b="0">
              <a:solidFill>
                <a:sysClr val="windowText" lastClr="000000"/>
              </a:solidFill>
              <a:effectLst/>
              <a:latin typeface="+mn-lt"/>
              <a:ea typeface="+mn-ea"/>
              <a:cs typeface="+mn-cs"/>
            </a:rPr>
            <a:t>となった。主な原因として、</a:t>
          </a:r>
          <a:r>
            <a:rPr kumimoji="1" lang="ja-JP" altLang="en-US" sz="1200" b="0">
              <a:solidFill>
                <a:sysClr val="windowText" lastClr="000000"/>
              </a:solidFill>
              <a:effectLst/>
              <a:latin typeface="+mn-lt"/>
              <a:ea typeface="+mn-ea"/>
              <a:cs typeface="+mn-cs"/>
            </a:rPr>
            <a:t>国営かん排等の起債償還終了</a:t>
          </a:r>
          <a:r>
            <a:rPr lang="ja-JP" altLang="ja-JP" sz="1200">
              <a:solidFill>
                <a:sysClr val="windowText" lastClr="000000"/>
              </a:solidFill>
              <a:effectLst/>
              <a:latin typeface="+mn-lt"/>
              <a:ea typeface="+mn-ea"/>
              <a:cs typeface="+mn-cs"/>
            </a:rPr>
            <a:t>の影響</a:t>
          </a:r>
          <a:r>
            <a:rPr lang="ja-JP" altLang="en-US" sz="1200">
              <a:solidFill>
                <a:sysClr val="windowText" lastClr="000000"/>
              </a:solidFill>
              <a:effectLst/>
              <a:latin typeface="+mn-lt"/>
              <a:ea typeface="+mn-ea"/>
              <a:cs typeface="+mn-cs"/>
            </a:rPr>
            <a:t>等により、</a:t>
          </a:r>
          <a:r>
            <a:rPr lang="ja-JP" altLang="ja-JP" sz="1200">
              <a:solidFill>
                <a:sysClr val="windowText" lastClr="000000"/>
              </a:solidFill>
              <a:effectLst/>
              <a:latin typeface="+mn-lt"/>
              <a:ea typeface="+mn-ea"/>
              <a:cs typeface="+mn-cs"/>
            </a:rPr>
            <a:t>実質公債比率の分子は前年度から</a:t>
          </a:r>
          <a:r>
            <a:rPr lang="ja-JP" altLang="en-US" sz="1200">
              <a:solidFill>
                <a:sysClr val="windowText" lastClr="000000"/>
              </a:solidFill>
              <a:effectLst/>
              <a:latin typeface="+mn-lt"/>
              <a:ea typeface="+mn-ea"/>
              <a:cs typeface="+mn-cs"/>
            </a:rPr>
            <a:t>減少</a:t>
          </a:r>
          <a:r>
            <a:rPr lang="ja-JP" altLang="ja-JP" sz="1200">
              <a:solidFill>
                <a:sysClr val="windowText" lastClr="000000"/>
              </a:solidFill>
              <a:effectLst/>
              <a:latin typeface="+mn-lt"/>
              <a:ea typeface="+mn-ea"/>
              <a:cs typeface="+mn-cs"/>
            </a:rPr>
            <a:t>した。また、</a:t>
          </a:r>
          <a:r>
            <a:rPr lang="ja-JP" altLang="en-US" sz="1200">
              <a:solidFill>
                <a:sysClr val="windowText" lastClr="000000"/>
              </a:solidFill>
              <a:effectLst/>
              <a:latin typeface="+mn-lt"/>
              <a:ea typeface="+mn-ea"/>
              <a:cs typeface="+mn-cs"/>
            </a:rPr>
            <a:t>標準財政規模が増加し、</a:t>
          </a:r>
          <a:r>
            <a:rPr lang="ja-JP" altLang="ja-JP" sz="1200">
              <a:solidFill>
                <a:sysClr val="windowText" lastClr="000000"/>
              </a:solidFill>
              <a:effectLst/>
              <a:latin typeface="+mn-lt"/>
              <a:ea typeface="+mn-ea"/>
              <a:cs typeface="+mn-cs"/>
            </a:rPr>
            <a:t>分母は前年度から</a:t>
          </a:r>
          <a:r>
            <a:rPr lang="ja-JP" altLang="en-US" sz="1200">
              <a:solidFill>
                <a:sysClr val="windowText" lastClr="000000"/>
              </a:solidFill>
              <a:effectLst/>
              <a:latin typeface="+mn-lt"/>
              <a:ea typeface="+mn-ea"/>
              <a:cs typeface="+mn-cs"/>
            </a:rPr>
            <a:t>増加</a:t>
          </a:r>
          <a:r>
            <a:rPr lang="ja-JP" altLang="ja-JP" sz="1200">
              <a:solidFill>
                <a:sysClr val="windowText" lastClr="000000"/>
              </a:solidFill>
              <a:effectLst/>
              <a:latin typeface="+mn-lt"/>
              <a:ea typeface="+mn-ea"/>
              <a:cs typeface="+mn-cs"/>
            </a:rPr>
            <a:t>したため、単年度の実質公債費比率は</a:t>
          </a:r>
          <a:r>
            <a:rPr lang="ja-JP" altLang="en-US" sz="1200">
              <a:solidFill>
                <a:sysClr val="windowText" lastClr="000000"/>
              </a:solidFill>
              <a:effectLst/>
              <a:latin typeface="+mn-lt"/>
              <a:ea typeface="+mn-ea"/>
              <a:cs typeface="+mn-cs"/>
            </a:rPr>
            <a:t>前年度より減少した。</a:t>
          </a:r>
          <a:r>
            <a:rPr lang="ja-JP" altLang="ja-JP" sz="1200">
              <a:solidFill>
                <a:sysClr val="windowText" lastClr="000000"/>
              </a:solidFill>
              <a:effectLst/>
              <a:latin typeface="+mn-lt"/>
              <a:ea typeface="+mn-ea"/>
              <a:cs typeface="+mn-cs"/>
            </a:rPr>
            <a:t>一方、</a:t>
          </a:r>
          <a:r>
            <a:rPr lang="ja-JP" altLang="en-US" sz="1200">
              <a:solidFill>
                <a:sysClr val="windowText" lastClr="000000"/>
              </a:solidFill>
              <a:effectLst/>
              <a:latin typeface="+mn-lt"/>
              <a:ea typeface="+mn-ea"/>
              <a:cs typeface="+mn-cs"/>
            </a:rPr>
            <a:t>単年度の比率では</a:t>
          </a:r>
          <a:r>
            <a:rPr lang="ja-JP" altLang="ja-JP" sz="1200">
              <a:solidFill>
                <a:sysClr val="windowText" lastClr="000000"/>
              </a:solidFill>
              <a:effectLst/>
              <a:latin typeface="+mn-lt"/>
              <a:ea typeface="+mn-ea"/>
              <a:cs typeface="+mn-cs"/>
            </a:rPr>
            <a:t>令和</a:t>
          </a:r>
          <a:r>
            <a:rPr lang="en-US" altLang="ja-JP" sz="1200">
              <a:solidFill>
                <a:sysClr val="windowText" lastClr="000000"/>
              </a:solidFill>
              <a:effectLst/>
              <a:latin typeface="+mn-lt"/>
              <a:ea typeface="+mn-ea"/>
              <a:cs typeface="+mn-cs"/>
            </a:rPr>
            <a:t>5</a:t>
          </a:r>
          <a:r>
            <a:rPr lang="ja-JP" altLang="ja-JP" sz="1200">
              <a:solidFill>
                <a:sysClr val="windowText" lastClr="000000"/>
              </a:solidFill>
              <a:effectLst/>
              <a:latin typeface="+mn-lt"/>
              <a:ea typeface="+mn-ea"/>
              <a:cs typeface="+mn-cs"/>
            </a:rPr>
            <a:t>年度</a:t>
          </a:r>
          <a:r>
            <a:rPr lang="ja-JP" altLang="en-US" sz="1200">
              <a:solidFill>
                <a:sysClr val="windowText" lastClr="000000"/>
              </a:solidFill>
              <a:effectLst/>
              <a:latin typeface="+mn-lt"/>
              <a:ea typeface="+mn-ea"/>
              <a:cs typeface="+mn-cs"/>
            </a:rPr>
            <a:t>の</a:t>
          </a:r>
          <a:r>
            <a:rPr lang="ja-JP" altLang="ja-JP" sz="1200">
              <a:solidFill>
                <a:sysClr val="windowText" lastClr="000000"/>
              </a:solidFill>
              <a:effectLst/>
              <a:latin typeface="+mn-lt"/>
              <a:ea typeface="+mn-ea"/>
              <a:cs typeface="+mn-cs"/>
            </a:rPr>
            <a:t>比率</a:t>
          </a:r>
          <a:r>
            <a:rPr lang="ja-JP" altLang="en-US" sz="1200">
              <a:solidFill>
                <a:sysClr val="windowText" lastClr="000000"/>
              </a:solidFill>
              <a:effectLst/>
              <a:latin typeface="+mn-lt"/>
              <a:ea typeface="+mn-ea"/>
              <a:cs typeface="+mn-cs"/>
            </a:rPr>
            <a:t>（</a:t>
          </a:r>
          <a:r>
            <a:rPr lang="en-US" altLang="ja-JP" sz="1200">
              <a:solidFill>
                <a:sysClr val="windowText" lastClr="000000"/>
              </a:solidFill>
              <a:effectLst/>
              <a:latin typeface="+mn-lt"/>
              <a:ea typeface="+mn-ea"/>
              <a:cs typeface="+mn-cs"/>
            </a:rPr>
            <a:t>9.96</a:t>
          </a:r>
          <a:r>
            <a:rPr lang="ja-JP" altLang="en-US" sz="1200">
              <a:solidFill>
                <a:sysClr val="windowText" lastClr="000000"/>
              </a:solidFill>
              <a:effectLst/>
              <a:latin typeface="+mn-lt"/>
              <a:ea typeface="+mn-ea"/>
              <a:cs typeface="+mn-cs"/>
            </a:rPr>
            <a:t>）</a:t>
          </a:r>
          <a:r>
            <a:rPr lang="ja-JP" altLang="ja-JP" sz="1200">
              <a:solidFill>
                <a:sysClr val="windowText" lastClr="000000"/>
              </a:solidFill>
              <a:effectLst/>
              <a:latin typeface="+mn-lt"/>
              <a:ea typeface="+mn-ea"/>
              <a:cs typeface="+mn-cs"/>
            </a:rPr>
            <a:t>が令和</a:t>
          </a:r>
          <a:r>
            <a:rPr lang="en-US" altLang="ja-JP" sz="1200">
              <a:solidFill>
                <a:sysClr val="windowText" lastClr="000000"/>
              </a:solidFill>
              <a:effectLst/>
              <a:latin typeface="+mn-lt"/>
              <a:ea typeface="+mn-ea"/>
              <a:cs typeface="+mn-cs"/>
            </a:rPr>
            <a:t>2</a:t>
          </a:r>
          <a:r>
            <a:rPr lang="ja-JP" altLang="ja-JP" sz="1200">
              <a:solidFill>
                <a:sysClr val="windowText" lastClr="000000"/>
              </a:solidFill>
              <a:effectLst/>
              <a:latin typeface="+mn-lt"/>
              <a:ea typeface="+mn-ea"/>
              <a:cs typeface="+mn-cs"/>
            </a:rPr>
            <a:t>年度</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9.86</a:t>
          </a:r>
          <a:r>
            <a:rPr lang="ja-JP" altLang="ja-JP" sz="1100">
              <a:solidFill>
                <a:schemeClr val="dk1"/>
              </a:solidFill>
              <a:effectLst/>
              <a:latin typeface="+mn-lt"/>
              <a:ea typeface="+mn-ea"/>
              <a:cs typeface="+mn-cs"/>
            </a:rPr>
            <a:t>）</a:t>
          </a:r>
          <a:r>
            <a:rPr lang="ja-JP" altLang="ja-JP" sz="1200">
              <a:solidFill>
                <a:sysClr val="windowText" lastClr="000000"/>
              </a:solidFill>
              <a:effectLst/>
              <a:latin typeface="+mn-lt"/>
              <a:ea typeface="+mn-ea"/>
              <a:cs typeface="+mn-cs"/>
            </a:rPr>
            <a:t>に比べ</a:t>
          </a:r>
          <a:r>
            <a:rPr lang="ja-JP" altLang="en-US" sz="1200">
              <a:solidFill>
                <a:sysClr val="windowText" lastClr="000000"/>
              </a:solidFill>
              <a:effectLst/>
              <a:latin typeface="+mn-lt"/>
              <a:ea typeface="+mn-ea"/>
              <a:cs typeface="+mn-cs"/>
            </a:rPr>
            <a:t>高い</a:t>
          </a:r>
          <a:r>
            <a:rPr lang="ja-JP" altLang="ja-JP" sz="1200">
              <a:solidFill>
                <a:sysClr val="windowText" lastClr="000000"/>
              </a:solidFill>
              <a:effectLst/>
              <a:latin typeface="+mn-lt"/>
              <a:ea typeface="+mn-ea"/>
              <a:cs typeface="+mn-cs"/>
            </a:rPr>
            <a:t>ことから、実質公債費比率（</a:t>
          </a:r>
          <a:r>
            <a:rPr lang="en-US" altLang="ja-JP" sz="1200">
              <a:solidFill>
                <a:sysClr val="windowText" lastClr="000000"/>
              </a:solidFill>
              <a:effectLst/>
              <a:latin typeface="+mn-lt"/>
              <a:ea typeface="+mn-ea"/>
              <a:cs typeface="+mn-cs"/>
            </a:rPr>
            <a:t>3</a:t>
          </a:r>
          <a:r>
            <a:rPr lang="ja-JP" altLang="ja-JP" sz="1200">
              <a:solidFill>
                <a:sysClr val="windowText" lastClr="000000"/>
              </a:solidFill>
              <a:effectLst/>
              <a:latin typeface="+mn-lt"/>
              <a:ea typeface="+mn-ea"/>
              <a:cs typeface="+mn-cs"/>
            </a:rPr>
            <a:t>か年平均）は</a:t>
          </a:r>
          <a:r>
            <a:rPr lang="ja-JP" altLang="en-US" sz="1200">
              <a:solidFill>
                <a:sysClr val="windowText" lastClr="000000"/>
              </a:solidFill>
              <a:effectLst/>
              <a:latin typeface="+mn-lt"/>
              <a:ea typeface="+mn-ea"/>
              <a:cs typeface="+mn-cs"/>
            </a:rPr>
            <a:t>増加</a:t>
          </a:r>
          <a:r>
            <a:rPr lang="ja-JP" altLang="ja-JP" sz="1200">
              <a:solidFill>
                <a:sysClr val="windowText" lastClr="000000"/>
              </a:solidFill>
              <a:effectLst/>
              <a:latin typeface="+mn-lt"/>
              <a:ea typeface="+mn-ea"/>
              <a:cs typeface="+mn-cs"/>
            </a:rPr>
            <a:t>した。　</a:t>
          </a:r>
          <a:endParaRPr lang="ja-JP" altLang="ja-JP" sz="12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35052</xdr:rowOff>
    </xdr:from>
    <xdr:to>
      <xdr:col>81</xdr:col>
      <xdr:colOff>44450</xdr:colOff>
      <xdr:row>42</xdr:row>
      <xdr:rowOff>44704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23595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35052</xdr:rowOff>
    </xdr:from>
    <xdr:to>
      <xdr:col>77</xdr:col>
      <xdr:colOff>44450</xdr:colOff>
      <xdr:row>42</xdr:row>
      <xdr:rowOff>44704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2359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44704</xdr:rowOff>
    </xdr:from>
    <xdr:to>
      <xdr:col>72</xdr:col>
      <xdr:colOff>203200</xdr:colOff>
      <xdr:row>42</xdr:row>
      <xdr:rowOff>131572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2456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131572</xdr:rowOff>
    </xdr:from>
    <xdr:to>
      <xdr:col>68</xdr:col>
      <xdr:colOff>152400</xdr:colOff>
      <xdr:row>43</xdr:row>
      <xdr:rowOff>8382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33247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165354</xdr:rowOff>
    </xdr:from>
    <xdr:to>
      <xdr:col>81</xdr:col>
      <xdr:colOff>95250</xdr:colOff>
      <xdr:row>42</xdr:row>
      <xdr:rowOff>95504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137431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6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155702</xdr:rowOff>
    </xdr:from>
    <xdr:to>
      <xdr:col>77</xdr:col>
      <xdr:colOff>95250</xdr:colOff>
      <xdr:row>42</xdr:row>
      <xdr:rowOff>85852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70629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7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165354</xdr:rowOff>
    </xdr:from>
    <xdr:to>
      <xdr:col>73</xdr:col>
      <xdr:colOff>44450</xdr:colOff>
      <xdr:row>42</xdr:row>
      <xdr:rowOff>95504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80281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80772</xdr:rowOff>
    </xdr:from>
    <xdr:to>
      <xdr:col>68</xdr:col>
      <xdr:colOff>203200</xdr:colOff>
      <xdr:row>43</xdr:row>
      <xdr:rowOff>10922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167149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129032</xdr:rowOff>
    </xdr:from>
    <xdr:to>
      <xdr:col>64</xdr:col>
      <xdr:colOff>152400</xdr:colOff>
      <xdr:row>43</xdr:row>
      <xdr:rowOff>59182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43959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50">
              <a:solidFill>
                <a:sysClr val="windowText" lastClr="000000"/>
              </a:solidFill>
              <a:effectLst/>
              <a:latin typeface="+mn-lt"/>
              <a:ea typeface="+mn-ea"/>
              <a:cs typeface="+mn-cs"/>
            </a:rPr>
            <a:t>　</a:t>
          </a:r>
          <a:r>
            <a:rPr kumimoji="1" lang="ja-JP" altLang="ja-JP" sz="1150" b="0">
              <a:solidFill>
                <a:sysClr val="windowText" lastClr="000000"/>
              </a:solidFill>
              <a:effectLst/>
              <a:latin typeface="+mn-lt"/>
              <a:ea typeface="+mn-ea"/>
              <a:cs typeface="+mn-cs"/>
            </a:rPr>
            <a:t>令和</a:t>
          </a:r>
          <a:r>
            <a:rPr kumimoji="1" lang="en-US" altLang="ja-JP" sz="1150" b="0">
              <a:solidFill>
                <a:sysClr val="windowText" lastClr="000000"/>
              </a:solidFill>
              <a:effectLst/>
              <a:latin typeface="+mn-lt"/>
              <a:ea typeface="+mn-ea"/>
              <a:cs typeface="+mn-cs"/>
            </a:rPr>
            <a:t>5</a:t>
          </a:r>
          <a:r>
            <a:rPr kumimoji="1" lang="ja-JP" altLang="ja-JP" sz="1150" b="0">
              <a:solidFill>
                <a:sysClr val="windowText" lastClr="000000"/>
              </a:solidFill>
              <a:effectLst/>
              <a:latin typeface="+mn-lt"/>
              <a:ea typeface="+mn-ea"/>
              <a:cs typeface="+mn-cs"/>
            </a:rPr>
            <a:t>年度の将来負担比率については、前年度比</a:t>
          </a:r>
          <a:r>
            <a:rPr kumimoji="1" lang="en-US" altLang="ja-JP" sz="1150" b="0">
              <a:solidFill>
                <a:sysClr val="windowText" lastClr="000000"/>
              </a:solidFill>
              <a:effectLst/>
              <a:latin typeface="+mn-lt"/>
              <a:ea typeface="+mn-ea"/>
              <a:cs typeface="+mn-cs"/>
            </a:rPr>
            <a:t>7.6</a:t>
          </a:r>
          <a:r>
            <a:rPr kumimoji="1" lang="ja-JP" altLang="ja-JP" sz="1150" b="0">
              <a:solidFill>
                <a:sysClr val="windowText" lastClr="000000"/>
              </a:solidFill>
              <a:effectLst/>
              <a:latin typeface="+mn-lt"/>
              <a:ea typeface="+mn-ea"/>
              <a:cs typeface="+mn-cs"/>
            </a:rPr>
            <a:t>ポイント増の</a:t>
          </a:r>
          <a:r>
            <a:rPr kumimoji="1" lang="en-US" altLang="ja-JP" sz="1150" b="0">
              <a:solidFill>
                <a:sysClr val="windowText" lastClr="000000"/>
              </a:solidFill>
              <a:effectLst/>
              <a:latin typeface="+mn-lt"/>
              <a:ea typeface="+mn-ea"/>
              <a:cs typeface="+mn-cs"/>
            </a:rPr>
            <a:t>128.2</a:t>
          </a:r>
          <a:r>
            <a:rPr kumimoji="1" lang="ja-JP" altLang="ja-JP" sz="1150" b="0">
              <a:solidFill>
                <a:sysClr val="windowText" lastClr="000000"/>
              </a:solidFill>
              <a:effectLst/>
              <a:latin typeface="+mn-lt"/>
              <a:ea typeface="+mn-ea"/>
              <a:cs typeface="+mn-cs"/>
            </a:rPr>
            <a:t>％となった。</a:t>
          </a:r>
          <a:r>
            <a:rPr lang="ja-JP" altLang="ja-JP" sz="1150">
              <a:solidFill>
                <a:sysClr val="windowText" lastClr="000000"/>
              </a:solidFill>
              <a:effectLst/>
              <a:latin typeface="+mn-lt"/>
              <a:ea typeface="+mn-ea"/>
              <a:cs typeface="+mn-cs"/>
            </a:rPr>
            <a:t>主な要因として、地方債残高</a:t>
          </a:r>
          <a:r>
            <a:rPr lang="ja-JP" altLang="en-US" sz="1150">
              <a:solidFill>
                <a:sysClr val="windowText" lastClr="000000"/>
              </a:solidFill>
              <a:effectLst/>
              <a:latin typeface="+mn-lt"/>
              <a:ea typeface="+mn-ea"/>
              <a:cs typeface="+mn-cs"/>
            </a:rPr>
            <a:t>が</a:t>
          </a:r>
          <a:r>
            <a:rPr lang="ja-JP" altLang="ja-JP" sz="1150">
              <a:solidFill>
                <a:sysClr val="windowText" lastClr="000000"/>
              </a:solidFill>
              <a:effectLst/>
              <a:latin typeface="+mn-lt"/>
              <a:ea typeface="+mn-ea"/>
              <a:cs typeface="+mn-cs"/>
            </a:rPr>
            <a:t>減少</a:t>
          </a:r>
          <a:r>
            <a:rPr lang="ja-JP" altLang="en-US" sz="1150">
              <a:solidFill>
                <a:sysClr val="windowText" lastClr="000000"/>
              </a:solidFill>
              <a:effectLst/>
              <a:latin typeface="+mn-lt"/>
              <a:ea typeface="+mn-ea"/>
              <a:cs typeface="+mn-cs"/>
            </a:rPr>
            <a:t>したことにより将来負担額は減少したものの、合併特例債の償還により基準財政需要額算入見込額が減少し、充当可能財源等も減少したため、</a:t>
          </a:r>
          <a:r>
            <a:rPr lang="ja-JP" altLang="ja-JP" sz="1150">
              <a:solidFill>
                <a:sysClr val="windowText" lastClr="000000"/>
              </a:solidFill>
              <a:effectLst/>
              <a:latin typeface="+mn-lt"/>
              <a:ea typeface="+mn-ea"/>
              <a:cs typeface="+mn-cs"/>
            </a:rPr>
            <a:t>分子は前年度から</a:t>
          </a:r>
          <a:r>
            <a:rPr lang="ja-JP" altLang="en-US" sz="1150">
              <a:solidFill>
                <a:sysClr val="windowText" lastClr="000000"/>
              </a:solidFill>
              <a:effectLst/>
              <a:latin typeface="+mn-lt"/>
              <a:ea typeface="+mn-ea"/>
              <a:cs typeface="+mn-cs"/>
            </a:rPr>
            <a:t>増加</a:t>
          </a:r>
          <a:r>
            <a:rPr lang="ja-JP" altLang="ja-JP" sz="1150">
              <a:solidFill>
                <a:sysClr val="windowText" lastClr="000000"/>
              </a:solidFill>
              <a:effectLst/>
              <a:latin typeface="+mn-lt"/>
              <a:ea typeface="+mn-ea"/>
              <a:cs typeface="+mn-cs"/>
            </a:rPr>
            <a:t>した。</a:t>
          </a:r>
          <a:endParaRPr lang="en-US" altLang="ja-JP" sz="1150">
            <a:solidFill>
              <a:sysClr val="windowText" lastClr="000000"/>
            </a:solidFill>
            <a:effectLst/>
            <a:latin typeface="+mn-lt"/>
            <a:ea typeface="+mn-ea"/>
            <a:cs typeface="+mn-cs"/>
          </a:endParaRPr>
        </a:p>
        <a:p>
          <a:pPr eaLnBrk="1" fontAlgn="auto" latinLnBrk="0" hangingPunct="1"/>
          <a:r>
            <a:rPr lang="ja-JP" altLang="en-US" sz="1150">
              <a:solidFill>
                <a:sysClr val="windowText" lastClr="000000"/>
              </a:solidFill>
              <a:effectLst/>
              <a:latin typeface="+mn-lt"/>
              <a:ea typeface="+mn-ea"/>
              <a:cs typeface="+mn-cs"/>
            </a:rPr>
            <a:t>　</a:t>
          </a:r>
          <a:r>
            <a:rPr lang="ja-JP" altLang="ja-JP" sz="1150">
              <a:solidFill>
                <a:sysClr val="windowText" lastClr="000000"/>
              </a:solidFill>
              <a:effectLst/>
              <a:latin typeface="+mn-lt"/>
              <a:ea typeface="+mn-ea"/>
              <a:cs typeface="+mn-cs"/>
            </a:rPr>
            <a:t>一方、</a:t>
          </a:r>
          <a:r>
            <a:rPr lang="ja-JP" altLang="en-US" sz="1150">
              <a:solidFill>
                <a:sysClr val="windowText" lastClr="000000"/>
              </a:solidFill>
              <a:effectLst/>
              <a:latin typeface="+mn-lt"/>
              <a:ea typeface="+mn-ea"/>
              <a:cs typeface="+mn-cs"/>
            </a:rPr>
            <a:t>標準財政規模が増加したことにより、</a:t>
          </a:r>
          <a:r>
            <a:rPr lang="ja-JP" altLang="ja-JP" sz="1150">
              <a:solidFill>
                <a:sysClr val="windowText" lastClr="000000"/>
              </a:solidFill>
              <a:effectLst/>
              <a:latin typeface="+mn-lt"/>
              <a:ea typeface="+mn-ea"/>
              <a:cs typeface="+mn-cs"/>
            </a:rPr>
            <a:t>分母は前年度から</a:t>
          </a:r>
          <a:r>
            <a:rPr lang="ja-JP" altLang="en-US" sz="1150">
              <a:solidFill>
                <a:sysClr val="windowText" lastClr="000000"/>
              </a:solidFill>
              <a:effectLst/>
              <a:latin typeface="+mn-lt"/>
              <a:ea typeface="+mn-ea"/>
              <a:cs typeface="+mn-cs"/>
            </a:rPr>
            <a:t>増加</a:t>
          </a:r>
          <a:r>
            <a:rPr lang="ja-JP" altLang="ja-JP" sz="1150">
              <a:solidFill>
                <a:sysClr val="windowText" lastClr="000000"/>
              </a:solidFill>
              <a:effectLst/>
              <a:latin typeface="+mn-lt"/>
              <a:ea typeface="+mn-ea"/>
              <a:cs typeface="+mn-cs"/>
            </a:rPr>
            <a:t>した。</a:t>
          </a:r>
          <a:r>
            <a:rPr lang="ja-JP" altLang="en-US" sz="1150">
              <a:solidFill>
                <a:sysClr val="windowText" lastClr="000000"/>
              </a:solidFill>
              <a:effectLst/>
              <a:latin typeface="+mn-lt"/>
              <a:ea typeface="+mn-ea"/>
              <a:cs typeface="+mn-cs"/>
            </a:rPr>
            <a:t>分母の増加</a:t>
          </a:r>
          <a:r>
            <a:rPr lang="ja-JP" altLang="ja-JP" sz="1150">
              <a:solidFill>
                <a:sysClr val="windowText" lastClr="000000"/>
              </a:solidFill>
              <a:effectLst/>
              <a:latin typeface="+mn-lt"/>
              <a:ea typeface="+mn-ea"/>
              <a:cs typeface="+mn-cs"/>
            </a:rPr>
            <a:t>より</a:t>
          </a:r>
          <a:r>
            <a:rPr lang="ja-JP" altLang="en-US" sz="1150">
              <a:solidFill>
                <a:sysClr val="windowText" lastClr="000000"/>
              </a:solidFill>
              <a:effectLst/>
              <a:latin typeface="+mn-lt"/>
              <a:ea typeface="+mn-ea"/>
              <a:cs typeface="+mn-cs"/>
            </a:rPr>
            <a:t>分子</a:t>
          </a:r>
          <a:r>
            <a:rPr lang="ja-JP" altLang="ja-JP" sz="1150">
              <a:solidFill>
                <a:sysClr val="windowText" lastClr="000000"/>
              </a:solidFill>
              <a:effectLst/>
              <a:latin typeface="+mn-lt"/>
              <a:ea typeface="+mn-ea"/>
              <a:cs typeface="+mn-cs"/>
            </a:rPr>
            <a:t>の</a:t>
          </a:r>
          <a:r>
            <a:rPr lang="ja-JP" altLang="en-US" sz="1150">
              <a:solidFill>
                <a:sysClr val="windowText" lastClr="000000"/>
              </a:solidFill>
              <a:effectLst/>
              <a:latin typeface="+mn-lt"/>
              <a:ea typeface="+mn-ea"/>
              <a:cs typeface="+mn-cs"/>
            </a:rPr>
            <a:t>増加</a:t>
          </a:r>
          <a:r>
            <a:rPr lang="ja-JP" altLang="ja-JP" sz="1150">
              <a:solidFill>
                <a:sysClr val="windowText" lastClr="000000"/>
              </a:solidFill>
              <a:effectLst/>
              <a:latin typeface="+mn-lt"/>
              <a:ea typeface="+mn-ea"/>
              <a:cs typeface="+mn-cs"/>
            </a:rPr>
            <a:t>が大きかったため、将来負担比率は</a:t>
          </a:r>
          <a:r>
            <a:rPr lang="ja-JP" altLang="en-US" sz="1150">
              <a:solidFill>
                <a:sysClr val="windowText" lastClr="000000"/>
              </a:solidFill>
              <a:effectLst/>
              <a:latin typeface="+mn-lt"/>
              <a:ea typeface="+mn-ea"/>
              <a:cs typeface="+mn-cs"/>
            </a:rPr>
            <a:t>増加した。</a:t>
          </a:r>
          <a:endParaRPr lang="ja-JP" altLang="ja-JP" sz="115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98516</xdr:rowOff>
    </xdr:from>
    <xdr:to>
      <xdr:col>81</xdr:col>
      <xdr:colOff>44450</xdr:colOff>
      <xdr:row>22</xdr:row>
      <xdr:rowOff>14393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3698966"/>
          <a:ext cx="838200" cy="8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69790</xdr:rowOff>
    </xdr:from>
    <xdr:to>
      <xdr:col>77</xdr:col>
      <xdr:colOff>44450</xdr:colOff>
      <xdr:row>21</xdr:row>
      <xdr:rowOff>98516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3670240"/>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69790</xdr:rowOff>
    </xdr:from>
    <xdr:to>
      <xdr:col>72</xdr:col>
      <xdr:colOff>203200</xdr:colOff>
      <xdr:row>22</xdr:row>
      <xdr:rowOff>61504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670240"/>
          <a:ext cx="889000" cy="16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162863</xdr:rowOff>
    </xdr:from>
    <xdr:to>
      <xdr:col>68</xdr:col>
      <xdr:colOff>152400</xdr:colOff>
      <xdr:row>22</xdr:row>
      <xdr:rowOff>61504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3763313"/>
          <a:ext cx="889000" cy="7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135043</xdr:rowOff>
    </xdr:from>
    <xdr:to>
      <xdr:col>81</xdr:col>
      <xdr:colOff>95250</xdr:colOff>
      <xdr:row>22</xdr:row>
      <xdr:rowOff>65193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73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30920</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63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47716</xdr:rowOff>
    </xdr:from>
    <xdr:to>
      <xdr:col>77</xdr:col>
      <xdr:colOff>95250</xdr:colOff>
      <xdr:row>21</xdr:row>
      <xdr:rowOff>149316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64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134093</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734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18990</xdr:rowOff>
    </xdr:from>
    <xdr:to>
      <xdr:col>73</xdr:col>
      <xdr:colOff>44450</xdr:colOff>
      <xdr:row>21</xdr:row>
      <xdr:rowOff>120590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61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105367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70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10704</xdr:rowOff>
    </xdr:from>
    <xdr:to>
      <xdr:col>68</xdr:col>
      <xdr:colOff>203200</xdr:colOff>
      <xdr:row>22</xdr:row>
      <xdr:rowOff>112304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78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97081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8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112063</xdr:rowOff>
    </xdr:from>
    <xdr:to>
      <xdr:col>64</xdr:col>
      <xdr:colOff>152400</xdr:colOff>
      <xdr:row>22</xdr:row>
      <xdr:rowOff>42213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71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26990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79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79,907
75,493
230.70
41,416,431
40,441,425
933,311
21,050,501
43,288,301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0">
              <a:solidFill>
                <a:srgbClr val="FF0000"/>
              </a:solidFill>
              <a:effectLst/>
              <a:latin typeface="+mn-lt"/>
              <a:ea typeface="+mn-ea"/>
              <a:cs typeface="+mn-cs"/>
            </a:rPr>
            <a:t>　</a:t>
          </a:r>
          <a:r>
            <a:rPr kumimoji="1" lang="ja-JP" altLang="ja-JP" sz="1200" b="0">
              <a:solidFill>
                <a:sysClr val="windowText" lastClr="000000"/>
              </a:solidFill>
              <a:effectLst/>
              <a:latin typeface="+mn-lt"/>
              <a:ea typeface="+mn-ea"/>
              <a:cs typeface="+mn-cs"/>
            </a:rPr>
            <a:t>令和</a:t>
          </a:r>
          <a:r>
            <a:rPr kumimoji="1" lang="en-US" altLang="ja-JP" sz="1200" b="0">
              <a:solidFill>
                <a:sysClr val="windowText" lastClr="000000"/>
              </a:solidFill>
              <a:effectLst/>
              <a:latin typeface="+mn-lt"/>
              <a:ea typeface="+mn-ea"/>
              <a:cs typeface="+mn-cs"/>
            </a:rPr>
            <a:t>5</a:t>
          </a:r>
          <a:r>
            <a:rPr kumimoji="1" lang="ja-JP" altLang="ja-JP" sz="1200" b="0">
              <a:solidFill>
                <a:sysClr val="windowText" lastClr="000000"/>
              </a:solidFill>
              <a:effectLst/>
              <a:latin typeface="+mn-lt"/>
              <a:ea typeface="+mn-ea"/>
              <a:cs typeface="+mn-cs"/>
            </a:rPr>
            <a:t>年度の人件費については、前年度比</a:t>
          </a:r>
          <a:r>
            <a:rPr kumimoji="1" lang="en-US" altLang="ja-JP" sz="1200" b="0">
              <a:solidFill>
                <a:sysClr val="windowText" lastClr="000000"/>
              </a:solidFill>
              <a:effectLst/>
              <a:latin typeface="+mn-lt"/>
              <a:ea typeface="+mn-ea"/>
              <a:cs typeface="+mn-cs"/>
            </a:rPr>
            <a:t>0.4</a:t>
          </a:r>
          <a:r>
            <a:rPr kumimoji="1" lang="ja-JP" altLang="ja-JP" sz="1200" b="0">
              <a:solidFill>
                <a:sysClr val="windowText" lastClr="000000"/>
              </a:solidFill>
              <a:effectLst/>
              <a:latin typeface="+mn-lt"/>
              <a:ea typeface="+mn-ea"/>
              <a:cs typeface="+mn-cs"/>
            </a:rPr>
            <a:t>ポイント</a:t>
          </a:r>
          <a:r>
            <a:rPr kumimoji="1" lang="ja-JP" altLang="en-US" sz="1200" b="0">
              <a:solidFill>
                <a:sysClr val="windowText" lastClr="000000"/>
              </a:solidFill>
              <a:effectLst/>
              <a:latin typeface="+mn-lt"/>
              <a:ea typeface="+mn-ea"/>
              <a:cs typeface="+mn-cs"/>
            </a:rPr>
            <a:t>減</a:t>
          </a:r>
          <a:r>
            <a:rPr kumimoji="1" lang="ja-JP" altLang="ja-JP" sz="1200" b="0">
              <a:solidFill>
                <a:sysClr val="windowText" lastClr="000000"/>
              </a:solidFill>
              <a:effectLst/>
              <a:latin typeface="+mn-lt"/>
              <a:ea typeface="+mn-ea"/>
              <a:cs typeface="+mn-cs"/>
            </a:rPr>
            <a:t>の</a:t>
          </a:r>
          <a:r>
            <a:rPr kumimoji="1" lang="en-US" altLang="ja-JP" sz="1200" b="0">
              <a:solidFill>
                <a:sysClr val="windowText" lastClr="000000"/>
              </a:solidFill>
              <a:effectLst/>
              <a:latin typeface="+mn-lt"/>
              <a:ea typeface="+mn-ea"/>
              <a:cs typeface="+mn-cs"/>
            </a:rPr>
            <a:t>19.1%</a:t>
          </a:r>
          <a:r>
            <a:rPr kumimoji="1" lang="ja-JP" altLang="ja-JP" sz="1200" b="0">
              <a:solidFill>
                <a:sysClr val="windowText" lastClr="000000"/>
              </a:solidFill>
              <a:effectLst/>
              <a:latin typeface="+mn-lt"/>
              <a:ea typeface="+mn-ea"/>
              <a:cs typeface="+mn-cs"/>
            </a:rPr>
            <a:t>となった。</a:t>
          </a:r>
          <a:r>
            <a:rPr kumimoji="1" lang="ja-JP" altLang="ja-JP" sz="1200">
              <a:solidFill>
                <a:sysClr val="windowText" lastClr="000000"/>
              </a:solidFill>
              <a:effectLst/>
              <a:latin typeface="+mn-lt"/>
              <a:ea typeface="+mn-ea"/>
              <a:cs typeface="+mn-cs"/>
            </a:rPr>
            <a:t>主な要因として、</a:t>
          </a:r>
          <a:r>
            <a:rPr kumimoji="1" lang="ja-JP" altLang="en-US" sz="1200">
              <a:solidFill>
                <a:sysClr val="windowText" lastClr="000000"/>
              </a:solidFill>
              <a:effectLst/>
              <a:latin typeface="+mn-lt"/>
              <a:ea typeface="+mn-ea"/>
              <a:cs typeface="+mn-cs"/>
            </a:rPr>
            <a:t>前年度より定年退職者が減ったことに伴う退職手当の減少の</a:t>
          </a:r>
          <a:r>
            <a:rPr kumimoji="1" lang="ja-JP" altLang="ja-JP" sz="1200">
              <a:solidFill>
                <a:sysClr val="windowText" lastClr="000000"/>
              </a:solidFill>
              <a:effectLst/>
              <a:latin typeface="+mn-lt"/>
              <a:ea typeface="+mn-ea"/>
              <a:cs typeface="+mn-cs"/>
            </a:rPr>
            <a:t>影響によるものである。例年、類似団体平均や全国平均、福井県平均を下回る結果となるが、これはごみ処理や消防業務を一部事務組合で行っている影響によるものである。</a:t>
          </a:r>
          <a:r>
            <a:rPr kumimoji="1" lang="ja-JP" altLang="ja-JP" sz="1200" b="1">
              <a:solidFill>
                <a:sysClr val="windowText" lastClr="000000"/>
              </a:solidFill>
              <a:effectLst/>
              <a:latin typeface="+mn-lt"/>
              <a:ea typeface="+mn-ea"/>
              <a:cs typeface="+mn-cs"/>
            </a:rPr>
            <a:t>　</a:t>
          </a:r>
          <a:endParaRPr lang="ja-JP" altLang="ja-JP" sz="1200" b="1">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35560</xdr:rowOff>
    </xdr:from>
    <xdr:to>
      <xdr:col>24</xdr:col>
      <xdr:colOff>25400</xdr:colOff>
      <xdr:row>34</xdr:row>
      <xdr:rowOff>61686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86486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42092</xdr:rowOff>
    </xdr:from>
    <xdr:to>
      <xdr:col>19</xdr:col>
      <xdr:colOff>187325</xdr:colOff>
      <xdr:row>34</xdr:row>
      <xdr:rowOff>61686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87139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42092</xdr:rowOff>
    </xdr:from>
    <xdr:to>
      <xdr:col>15</xdr:col>
      <xdr:colOff>98425</xdr:colOff>
      <xdr:row>34</xdr:row>
      <xdr:rowOff>87811</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87139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35560</xdr:rowOff>
    </xdr:from>
    <xdr:to>
      <xdr:col>11</xdr:col>
      <xdr:colOff>9525</xdr:colOff>
      <xdr:row>34</xdr:row>
      <xdr:rowOff>87811</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86486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156210</xdr:rowOff>
    </xdr:from>
    <xdr:to>
      <xdr:col>24</xdr:col>
      <xdr:colOff>76200</xdr:colOff>
      <xdr:row>34</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1287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10886</xdr:rowOff>
    </xdr:from>
    <xdr:to>
      <xdr:col>20</xdr:col>
      <xdr:colOff>38100</xdr:colOff>
      <xdr:row>34</xdr:row>
      <xdr:rowOff>112486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122663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09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162742</xdr:rowOff>
    </xdr:from>
    <xdr:to>
      <xdr:col>15</xdr:col>
      <xdr:colOff>149225</xdr:colOff>
      <xdr:row>34</xdr:row>
      <xdr:rowOff>92892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2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103069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37011</xdr:rowOff>
    </xdr:from>
    <xdr:to>
      <xdr:col>11</xdr:col>
      <xdr:colOff>60325</xdr:colOff>
      <xdr:row>34</xdr:row>
      <xdr:rowOff>138611</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148788</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3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96537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ja-JP" sz="1200" b="0">
              <a:solidFill>
                <a:schemeClr val="dk1"/>
              </a:solidFill>
              <a:effectLst/>
              <a:latin typeface="+mn-lt"/>
              <a:ea typeface="+mn-ea"/>
              <a:cs typeface="+mn-cs"/>
            </a:rPr>
            <a:t>令和</a:t>
          </a:r>
          <a:r>
            <a:rPr kumimoji="1" lang="en-US" altLang="ja-JP" sz="1200" b="0">
              <a:solidFill>
                <a:schemeClr val="dk1"/>
              </a:solidFill>
              <a:effectLst/>
              <a:latin typeface="+mn-lt"/>
              <a:ea typeface="+mn-ea"/>
              <a:cs typeface="+mn-cs"/>
            </a:rPr>
            <a:t>5</a:t>
          </a:r>
          <a:r>
            <a:rPr kumimoji="1" lang="ja-JP" altLang="ja-JP" sz="1200" b="0">
              <a:solidFill>
                <a:schemeClr val="dk1"/>
              </a:solidFill>
              <a:effectLst/>
              <a:latin typeface="+mn-lt"/>
              <a:ea typeface="+mn-ea"/>
              <a:cs typeface="+mn-cs"/>
            </a:rPr>
            <a:t>年度の物件費については、前年度比</a:t>
          </a:r>
          <a:r>
            <a:rPr kumimoji="1" lang="en-US" altLang="ja-JP" sz="1200" b="0">
              <a:solidFill>
                <a:schemeClr val="dk1"/>
              </a:solidFill>
              <a:effectLst/>
              <a:latin typeface="+mn-lt"/>
              <a:ea typeface="+mn-ea"/>
              <a:cs typeface="+mn-cs"/>
            </a:rPr>
            <a:t>1.4</a:t>
          </a:r>
          <a:r>
            <a:rPr kumimoji="1" lang="ja-JP" altLang="ja-JP" sz="1200" b="0">
              <a:solidFill>
                <a:schemeClr val="dk1"/>
              </a:solidFill>
              <a:effectLst/>
              <a:latin typeface="+mn-lt"/>
              <a:ea typeface="+mn-ea"/>
              <a:cs typeface="+mn-cs"/>
            </a:rPr>
            <a:t>ポイント増の</a:t>
          </a:r>
          <a:r>
            <a:rPr kumimoji="1" lang="en-US" altLang="ja-JP" sz="1200" b="0">
              <a:solidFill>
                <a:schemeClr val="dk1"/>
              </a:solidFill>
              <a:effectLst/>
              <a:latin typeface="+mn-lt"/>
              <a:ea typeface="+mn-ea"/>
              <a:cs typeface="+mn-cs"/>
            </a:rPr>
            <a:t>15.9%</a:t>
          </a:r>
          <a:r>
            <a:rPr kumimoji="1" lang="ja-JP" altLang="ja-JP" sz="1200" b="0">
              <a:solidFill>
                <a:schemeClr val="dk1"/>
              </a:solidFill>
              <a:effectLst/>
              <a:latin typeface="+mn-lt"/>
              <a:ea typeface="+mn-ea"/>
              <a:cs typeface="+mn-cs"/>
            </a:rPr>
            <a:t>と</a:t>
          </a:r>
          <a:r>
            <a:rPr kumimoji="1" lang="ja-JP" altLang="ja-JP" sz="1200" b="0">
              <a:solidFill>
                <a:sysClr val="windowText" lastClr="000000"/>
              </a:solidFill>
              <a:effectLst/>
              <a:latin typeface="+mn-lt"/>
              <a:ea typeface="+mn-ea"/>
              <a:cs typeface="+mn-cs"/>
            </a:rPr>
            <a:t>なった。</a:t>
          </a:r>
          <a:r>
            <a:rPr kumimoji="1" lang="ja-JP" altLang="en-US" sz="1200" b="0">
              <a:solidFill>
                <a:sysClr val="windowText" lastClr="000000"/>
              </a:solidFill>
              <a:effectLst/>
              <a:latin typeface="+mn-lt"/>
              <a:ea typeface="+mn-ea"/>
              <a:cs typeface="+mn-cs"/>
            </a:rPr>
            <a:t>主な要因として</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道の駅越前たけふ施設管理が通年化したことや労務費・</a:t>
          </a:r>
          <a:r>
            <a:rPr lang="ja-JP" altLang="ja-JP" sz="1200">
              <a:solidFill>
                <a:sysClr val="windowText" lastClr="000000"/>
              </a:solidFill>
              <a:effectLst/>
              <a:latin typeface="+mn-lt"/>
              <a:ea typeface="+mn-ea"/>
              <a:cs typeface="+mn-cs"/>
            </a:rPr>
            <a:t>資材高騰等</a:t>
          </a:r>
          <a:r>
            <a:rPr lang="ja-JP" altLang="en-US" sz="1200">
              <a:solidFill>
                <a:sysClr val="windowText" lastClr="000000"/>
              </a:solidFill>
              <a:effectLst/>
              <a:latin typeface="+mn-lt"/>
              <a:ea typeface="+mn-ea"/>
              <a:cs typeface="+mn-cs"/>
            </a:rPr>
            <a:t>の影響によるものである。</a:t>
          </a:r>
          <a:endParaRPr lang="en-US" altLang="ja-JP" sz="1200">
            <a:solidFill>
              <a:sysClr val="windowText" lastClr="000000"/>
            </a:solidFill>
            <a:effectLst/>
            <a:latin typeface="+mn-lt"/>
            <a:ea typeface="+mn-ea"/>
            <a:cs typeface="+mn-cs"/>
          </a:endParaRPr>
        </a:p>
        <a:p>
          <a:r>
            <a:rPr kumimoji="1" lang="ja-JP" altLang="en-US" sz="1200">
              <a:solidFill>
                <a:sysClr val="windowText" lastClr="000000"/>
              </a:solidFill>
              <a:effectLst/>
              <a:latin typeface="+mn-lt"/>
              <a:ea typeface="+mn-ea"/>
              <a:cs typeface="+mn-cs"/>
            </a:rPr>
            <a:t>　</a:t>
          </a:r>
          <a:r>
            <a:rPr kumimoji="1" lang="ja-JP" altLang="ja-JP" sz="1200">
              <a:solidFill>
                <a:sysClr val="windowText" lastClr="000000"/>
              </a:solidFill>
              <a:effectLst/>
              <a:latin typeface="+mn-lt"/>
              <a:ea typeface="+mn-ea"/>
              <a:cs typeface="+mn-cs"/>
            </a:rPr>
            <a:t>今後も事務事業の見直しや効率化、</a:t>
          </a:r>
          <a:r>
            <a:rPr kumimoji="1" lang="ja-JP" altLang="en-US" sz="1200">
              <a:solidFill>
                <a:sysClr val="windowText" lastClr="000000"/>
              </a:solidFill>
              <a:effectLst/>
              <a:latin typeface="+mn-lt"/>
              <a:ea typeface="+mn-ea"/>
              <a:cs typeface="+mn-cs"/>
            </a:rPr>
            <a:t>デジタル</a:t>
          </a:r>
          <a:r>
            <a:rPr kumimoji="1" lang="ja-JP" altLang="ja-JP" sz="1200">
              <a:solidFill>
                <a:sysClr val="windowText" lastClr="000000"/>
              </a:solidFill>
              <a:effectLst/>
              <a:latin typeface="+mn-lt"/>
              <a:ea typeface="+mn-ea"/>
              <a:cs typeface="+mn-cs"/>
            </a:rPr>
            <a:t>化を推進することで経常的経費の抑制に努める。</a:t>
          </a:r>
          <a:endParaRPr lang="ja-JP" altLang="ja-JP" sz="12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15</xdr:row>
      <xdr:rowOff>100330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654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88900</xdr:rowOff>
    </xdr:from>
    <xdr:to>
      <xdr:col>78</xdr:col>
      <xdr:colOff>69850</xdr:colOff>
      <xdr:row>14</xdr:row>
      <xdr:rowOff>165100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89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14</xdr:row>
      <xdr:rowOff>88900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81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14</xdr:row>
      <xdr:rowOff>142240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815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49530</xdr:rowOff>
    </xdr:from>
    <xdr:to>
      <xdr:col>82</xdr:col>
      <xdr:colOff>158750</xdr:colOff>
      <xdr:row>15</xdr:row>
      <xdr:rowOff>151130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66057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38100</xdr:rowOff>
    </xdr:from>
    <xdr:to>
      <xdr:col>74</xdr:col>
      <xdr:colOff>31750</xdr:colOff>
      <xdr:row>14</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30480</xdr:rowOff>
    </xdr:from>
    <xdr:to>
      <xdr:col>69</xdr:col>
      <xdr:colOff>142875</xdr:colOff>
      <xdr:row>14</xdr:row>
      <xdr:rowOff>132080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142257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91440</xdr:rowOff>
    </xdr:from>
    <xdr:to>
      <xdr:col>65</xdr:col>
      <xdr:colOff>53975</xdr:colOff>
      <xdr:row>15</xdr:row>
      <xdr:rowOff>21590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31767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rgbClr val="FF0000"/>
              </a:solidFill>
              <a:effectLst/>
              <a:latin typeface="+mn-lt"/>
              <a:ea typeface="+mn-ea"/>
              <a:cs typeface="+mn-cs"/>
            </a:rPr>
            <a:t>　</a:t>
          </a:r>
          <a:r>
            <a:rPr kumimoji="1" lang="ja-JP" altLang="ja-JP" sz="1200" b="0">
              <a:solidFill>
                <a:sysClr val="windowText" lastClr="000000"/>
              </a:solidFill>
              <a:effectLst/>
              <a:latin typeface="+mn-lt"/>
              <a:ea typeface="+mn-ea"/>
              <a:cs typeface="+mn-cs"/>
            </a:rPr>
            <a:t>令和</a:t>
          </a:r>
          <a:r>
            <a:rPr kumimoji="1" lang="en-US" altLang="ja-JP" sz="1100" b="0">
              <a:solidFill>
                <a:sysClr val="windowText" lastClr="000000"/>
              </a:solidFill>
              <a:effectLst/>
              <a:latin typeface="+mn-lt"/>
              <a:ea typeface="+mn-ea"/>
              <a:cs typeface="+mn-cs"/>
            </a:rPr>
            <a:t>5</a:t>
          </a:r>
          <a:r>
            <a:rPr kumimoji="1" lang="ja-JP" altLang="ja-JP" sz="1200" b="0">
              <a:solidFill>
                <a:sysClr val="windowText" lastClr="000000"/>
              </a:solidFill>
              <a:effectLst/>
              <a:latin typeface="+mn-lt"/>
              <a:ea typeface="+mn-ea"/>
              <a:cs typeface="+mn-cs"/>
            </a:rPr>
            <a:t>年度の扶助費については、前年度比</a:t>
          </a:r>
          <a:r>
            <a:rPr kumimoji="1" lang="en-US" altLang="ja-JP" sz="1200" b="0">
              <a:solidFill>
                <a:sysClr val="windowText" lastClr="000000"/>
              </a:solidFill>
              <a:effectLst/>
              <a:latin typeface="+mn-lt"/>
              <a:ea typeface="+mn-ea"/>
              <a:cs typeface="+mn-cs"/>
            </a:rPr>
            <a:t>0.7</a:t>
          </a:r>
          <a:r>
            <a:rPr kumimoji="1" lang="ja-JP" altLang="ja-JP" sz="1200" b="0">
              <a:solidFill>
                <a:sysClr val="windowText" lastClr="000000"/>
              </a:solidFill>
              <a:effectLst/>
              <a:latin typeface="+mn-lt"/>
              <a:ea typeface="+mn-ea"/>
              <a:cs typeface="+mn-cs"/>
            </a:rPr>
            <a:t>ポイント</a:t>
          </a:r>
          <a:r>
            <a:rPr kumimoji="1" lang="ja-JP" altLang="en-US" sz="1200" b="0">
              <a:solidFill>
                <a:sysClr val="windowText" lastClr="000000"/>
              </a:solidFill>
              <a:effectLst/>
              <a:latin typeface="+mn-lt"/>
              <a:ea typeface="+mn-ea"/>
              <a:cs typeface="+mn-cs"/>
            </a:rPr>
            <a:t>増</a:t>
          </a:r>
          <a:r>
            <a:rPr kumimoji="1" lang="ja-JP" altLang="ja-JP" sz="1200" b="0">
              <a:solidFill>
                <a:sysClr val="windowText" lastClr="000000"/>
              </a:solidFill>
              <a:effectLst/>
              <a:latin typeface="+mn-lt"/>
              <a:ea typeface="+mn-ea"/>
              <a:cs typeface="+mn-cs"/>
            </a:rPr>
            <a:t>の</a:t>
          </a:r>
          <a:r>
            <a:rPr kumimoji="1" lang="en-US" altLang="ja-JP" sz="1200" b="0">
              <a:solidFill>
                <a:sysClr val="windowText" lastClr="000000"/>
              </a:solidFill>
              <a:effectLst/>
              <a:latin typeface="+mn-lt"/>
              <a:ea typeface="+mn-ea"/>
              <a:cs typeface="+mn-cs"/>
            </a:rPr>
            <a:t>9.8%</a:t>
          </a:r>
          <a:r>
            <a:rPr kumimoji="1" lang="ja-JP" altLang="ja-JP" sz="1200" b="0">
              <a:solidFill>
                <a:sysClr val="windowText" lastClr="000000"/>
              </a:solidFill>
              <a:effectLst/>
              <a:latin typeface="+mn-lt"/>
              <a:ea typeface="+mn-ea"/>
              <a:cs typeface="+mn-cs"/>
            </a:rPr>
            <a:t>となった。</a:t>
          </a:r>
          <a:r>
            <a:rPr kumimoji="1" lang="ja-JP" altLang="ja-JP" sz="1200">
              <a:solidFill>
                <a:sysClr val="windowText" lastClr="000000"/>
              </a:solidFill>
              <a:effectLst/>
              <a:latin typeface="+mn-lt"/>
              <a:ea typeface="+mn-ea"/>
              <a:cs typeface="+mn-cs"/>
            </a:rPr>
            <a:t>主な要因として、</a:t>
          </a:r>
          <a:r>
            <a:rPr kumimoji="1" lang="ja-JP" altLang="en-US" sz="1200">
              <a:solidFill>
                <a:sysClr val="windowText" lastClr="000000"/>
              </a:solidFill>
              <a:effectLst/>
              <a:latin typeface="+mn-lt"/>
              <a:ea typeface="+mn-ea"/>
              <a:cs typeface="+mn-cs"/>
            </a:rPr>
            <a:t>障がい福祉サービスや保育給付費等の利用者増・公定価格の上昇の影響によるものである。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今後も国の制度改正等により増加傾向が見込まれることから、国・県との役割を整理するなど、市単独の制度の見直しを含め効果的な給付等を行い、扶助費全体の抑制に努める。</a:t>
          </a:r>
          <a:endParaRPr lang="ja-JP" altLang="ja-JP" sz="12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56</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3225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102507</xdr:rowOff>
    </xdr:from>
    <xdr:to>
      <xdr:col>19</xdr:col>
      <xdr:colOff>187325</xdr:colOff>
      <xdr:row>55</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532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135165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4179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37193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179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51707</xdr:rowOff>
    </xdr:from>
    <xdr:to>
      <xdr:col>20</xdr:col>
      <xdr:colOff>38100</xdr:colOff>
      <xdr:row>55</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157843</xdr:rowOff>
    </xdr:from>
    <xdr:to>
      <xdr:col>6</xdr:col>
      <xdr:colOff>171450</xdr:colOff>
      <xdr:row>55</xdr:row>
      <xdr:rowOff>87993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98170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ysClr val="windowText" lastClr="000000"/>
              </a:solidFill>
              <a:effectLst/>
              <a:latin typeface="+mn-lt"/>
              <a:ea typeface="+mn-ea"/>
              <a:cs typeface="+mn-cs"/>
            </a:rPr>
            <a:t>　</a:t>
          </a:r>
          <a:r>
            <a:rPr kumimoji="1" lang="ja-JP" altLang="ja-JP" sz="1200" b="0">
              <a:solidFill>
                <a:sysClr val="windowText" lastClr="000000"/>
              </a:solidFill>
              <a:effectLst/>
              <a:latin typeface="+mn-lt"/>
              <a:ea typeface="+mn-ea"/>
              <a:cs typeface="+mn-cs"/>
            </a:rPr>
            <a:t>令和</a:t>
          </a:r>
          <a:r>
            <a:rPr kumimoji="1" lang="en-US" altLang="ja-JP" sz="1200" b="0">
              <a:solidFill>
                <a:sysClr val="windowText" lastClr="000000"/>
              </a:solidFill>
              <a:effectLst/>
              <a:latin typeface="+mn-lt"/>
              <a:ea typeface="+mn-ea"/>
              <a:cs typeface="+mn-cs"/>
            </a:rPr>
            <a:t>5</a:t>
          </a:r>
          <a:r>
            <a:rPr kumimoji="1" lang="ja-JP" altLang="ja-JP" sz="1200" b="0">
              <a:solidFill>
                <a:sysClr val="windowText" lastClr="000000"/>
              </a:solidFill>
              <a:effectLst/>
              <a:latin typeface="+mn-lt"/>
              <a:ea typeface="+mn-ea"/>
              <a:cs typeface="+mn-cs"/>
            </a:rPr>
            <a:t>年度のその他については、前年度比</a:t>
          </a:r>
          <a:r>
            <a:rPr kumimoji="1" lang="en-US" altLang="ja-JP" sz="1200" b="0">
              <a:solidFill>
                <a:sysClr val="windowText" lastClr="000000"/>
              </a:solidFill>
              <a:effectLst/>
              <a:latin typeface="+mn-lt"/>
              <a:ea typeface="+mn-ea"/>
              <a:cs typeface="+mn-cs"/>
            </a:rPr>
            <a:t>0.7</a:t>
          </a:r>
          <a:r>
            <a:rPr kumimoji="1" lang="ja-JP" altLang="ja-JP" sz="1200" b="0">
              <a:solidFill>
                <a:sysClr val="windowText" lastClr="000000"/>
              </a:solidFill>
              <a:effectLst/>
              <a:latin typeface="+mn-lt"/>
              <a:ea typeface="+mn-ea"/>
              <a:cs typeface="+mn-cs"/>
            </a:rPr>
            <a:t>ポイント</a:t>
          </a:r>
          <a:r>
            <a:rPr kumimoji="1" lang="ja-JP" altLang="en-US" sz="1200" b="0">
              <a:solidFill>
                <a:sysClr val="windowText" lastClr="000000"/>
              </a:solidFill>
              <a:effectLst/>
              <a:latin typeface="+mn-lt"/>
              <a:ea typeface="+mn-ea"/>
              <a:cs typeface="+mn-cs"/>
            </a:rPr>
            <a:t>減</a:t>
          </a:r>
          <a:r>
            <a:rPr kumimoji="1" lang="ja-JP" altLang="ja-JP" sz="1200" b="0">
              <a:solidFill>
                <a:sysClr val="windowText" lastClr="000000"/>
              </a:solidFill>
              <a:effectLst/>
              <a:latin typeface="+mn-lt"/>
              <a:ea typeface="+mn-ea"/>
              <a:cs typeface="+mn-cs"/>
            </a:rPr>
            <a:t>の</a:t>
          </a:r>
          <a:r>
            <a:rPr kumimoji="1" lang="en-US" altLang="ja-JP" sz="1200" b="0">
              <a:solidFill>
                <a:sysClr val="windowText" lastClr="000000"/>
              </a:solidFill>
              <a:effectLst/>
              <a:latin typeface="+mn-lt"/>
              <a:ea typeface="+mn-ea"/>
              <a:cs typeface="+mn-cs"/>
            </a:rPr>
            <a:t>10.8%</a:t>
          </a:r>
          <a:r>
            <a:rPr kumimoji="1" lang="ja-JP" altLang="ja-JP" sz="1200" b="0">
              <a:solidFill>
                <a:sysClr val="windowText" lastClr="000000"/>
              </a:solidFill>
              <a:effectLst/>
              <a:latin typeface="+mn-lt"/>
              <a:ea typeface="+mn-ea"/>
              <a:cs typeface="+mn-cs"/>
            </a:rPr>
            <a:t>となった。主な原因として、</a:t>
          </a:r>
          <a:r>
            <a:rPr kumimoji="1" lang="ja-JP" altLang="en-US" sz="1200" b="0">
              <a:solidFill>
                <a:sysClr val="windowText" lastClr="000000"/>
              </a:solidFill>
              <a:effectLst/>
              <a:latin typeface="+mn-lt"/>
              <a:ea typeface="+mn-ea"/>
              <a:cs typeface="+mn-cs"/>
            </a:rPr>
            <a:t>下水道事業会計繰出金の減の影響に</a:t>
          </a:r>
          <a:r>
            <a:rPr kumimoji="1" lang="ja-JP" altLang="ja-JP" sz="1200">
              <a:solidFill>
                <a:sysClr val="windowText" lastClr="000000"/>
              </a:solidFill>
              <a:effectLst/>
              <a:latin typeface="+mn-lt"/>
              <a:ea typeface="+mn-ea"/>
              <a:cs typeface="+mn-cs"/>
            </a:rPr>
            <a:t>よるものである。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類似団体平均、全国平均、福井県平均をいずれも下回って</a:t>
          </a:r>
          <a:r>
            <a:rPr kumimoji="1" lang="ja-JP" altLang="en-US" sz="1200">
              <a:solidFill>
                <a:sysClr val="windowText" lastClr="000000"/>
              </a:solidFill>
              <a:effectLst/>
              <a:latin typeface="+mn-lt"/>
              <a:ea typeface="+mn-ea"/>
              <a:cs typeface="+mn-cs"/>
            </a:rPr>
            <a:t>おり、</a:t>
          </a:r>
          <a:r>
            <a:rPr kumimoji="1" lang="ja-JP" altLang="ja-JP" sz="1200">
              <a:solidFill>
                <a:sysClr val="windowText" lastClr="000000"/>
              </a:solidFill>
              <a:effectLst/>
              <a:latin typeface="+mn-lt"/>
              <a:ea typeface="+mn-ea"/>
              <a:cs typeface="+mn-cs"/>
            </a:rPr>
            <a:t>今後も、長期的視点に立った施策を推進し、歳出抑制に努める。</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57</xdr:row>
      <xdr:rowOff>6350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690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38100</xdr:rowOff>
    </xdr:from>
    <xdr:to>
      <xdr:col>78</xdr:col>
      <xdr:colOff>69850</xdr:colOff>
      <xdr:row>57</xdr:row>
      <xdr:rowOff>6350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393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38100</xdr:rowOff>
    </xdr:from>
    <xdr:to>
      <xdr:col>73</xdr:col>
      <xdr:colOff>180975</xdr:colOff>
      <xdr:row>56</xdr:row>
      <xdr:rowOff>101600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39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101600</xdr:rowOff>
    </xdr:from>
    <xdr:to>
      <xdr:col>69</xdr:col>
      <xdr:colOff>92075</xdr:colOff>
      <xdr:row>60</xdr:row>
      <xdr:rowOff>12700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02800"/>
          <a:ext cx="889000" cy="59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127000</xdr:rowOff>
    </xdr:from>
    <xdr:to>
      <xdr:col>78</xdr:col>
      <xdr:colOff>120650</xdr:colOff>
      <xdr:row>57</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158750</xdr:rowOff>
    </xdr:from>
    <xdr:to>
      <xdr:col>74</xdr:col>
      <xdr:colOff>31750</xdr:colOff>
      <xdr:row>56</xdr:row>
      <xdr:rowOff>88900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99077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50800</xdr:rowOff>
    </xdr:from>
    <xdr:to>
      <xdr:col>69</xdr:col>
      <xdr:colOff>142875</xdr:colOff>
      <xdr:row>56</xdr:row>
      <xdr:rowOff>152400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rgbClr val="FF0000"/>
              </a:solidFill>
              <a:effectLst/>
              <a:latin typeface="+mn-lt"/>
              <a:ea typeface="+mn-ea"/>
              <a:cs typeface="+mn-cs"/>
            </a:rPr>
            <a:t>　</a:t>
          </a:r>
          <a:r>
            <a:rPr kumimoji="1" lang="ja-JP" altLang="ja-JP" sz="1200" b="0">
              <a:solidFill>
                <a:sysClr val="windowText" lastClr="000000"/>
              </a:solidFill>
              <a:effectLst/>
              <a:latin typeface="+mn-lt"/>
              <a:ea typeface="+mn-ea"/>
              <a:cs typeface="+mn-cs"/>
            </a:rPr>
            <a:t>令和</a:t>
          </a:r>
          <a:r>
            <a:rPr kumimoji="1" lang="en-US" altLang="ja-JP" sz="1200" b="0">
              <a:solidFill>
                <a:sysClr val="windowText" lastClr="000000"/>
              </a:solidFill>
              <a:effectLst/>
              <a:latin typeface="+mn-lt"/>
              <a:ea typeface="+mn-ea"/>
              <a:cs typeface="+mn-cs"/>
            </a:rPr>
            <a:t>5</a:t>
          </a:r>
          <a:r>
            <a:rPr kumimoji="1" lang="ja-JP" altLang="ja-JP" sz="1200" b="0">
              <a:solidFill>
                <a:sysClr val="windowText" lastClr="000000"/>
              </a:solidFill>
              <a:effectLst/>
              <a:latin typeface="+mn-lt"/>
              <a:ea typeface="+mn-ea"/>
              <a:cs typeface="+mn-cs"/>
            </a:rPr>
            <a:t>年度の補助費等については、前年度比</a:t>
          </a:r>
          <a:r>
            <a:rPr kumimoji="1" lang="en-US" altLang="ja-JP" sz="1200" b="0">
              <a:solidFill>
                <a:sysClr val="windowText" lastClr="000000"/>
              </a:solidFill>
              <a:effectLst/>
              <a:latin typeface="+mn-lt"/>
              <a:ea typeface="+mn-ea"/>
              <a:cs typeface="+mn-cs"/>
            </a:rPr>
            <a:t>0.4</a:t>
          </a:r>
          <a:r>
            <a:rPr kumimoji="1" lang="ja-JP" altLang="ja-JP" sz="1200" b="0">
              <a:solidFill>
                <a:sysClr val="windowText" lastClr="000000"/>
              </a:solidFill>
              <a:effectLst/>
              <a:latin typeface="+mn-lt"/>
              <a:ea typeface="+mn-ea"/>
              <a:cs typeface="+mn-cs"/>
            </a:rPr>
            <a:t>ポイント</a:t>
          </a:r>
          <a:r>
            <a:rPr kumimoji="1" lang="ja-JP" altLang="en-US" sz="1200" b="0">
              <a:solidFill>
                <a:sysClr val="windowText" lastClr="000000"/>
              </a:solidFill>
              <a:effectLst/>
              <a:latin typeface="+mn-lt"/>
              <a:ea typeface="+mn-ea"/>
              <a:cs typeface="+mn-cs"/>
            </a:rPr>
            <a:t>増</a:t>
          </a:r>
          <a:r>
            <a:rPr kumimoji="1" lang="ja-JP" altLang="ja-JP" sz="1200" b="0">
              <a:solidFill>
                <a:sysClr val="windowText" lastClr="000000"/>
              </a:solidFill>
              <a:effectLst/>
              <a:latin typeface="+mn-lt"/>
              <a:ea typeface="+mn-ea"/>
              <a:cs typeface="+mn-cs"/>
            </a:rPr>
            <a:t>の</a:t>
          </a:r>
          <a:r>
            <a:rPr kumimoji="1" lang="en-US" altLang="ja-JP" sz="1200" b="0">
              <a:solidFill>
                <a:sysClr val="windowText" lastClr="000000"/>
              </a:solidFill>
              <a:effectLst/>
              <a:latin typeface="+mn-lt"/>
              <a:ea typeface="+mn-ea"/>
              <a:cs typeface="+mn-cs"/>
            </a:rPr>
            <a:t>19.0%</a:t>
          </a:r>
          <a:r>
            <a:rPr kumimoji="1" lang="ja-JP" altLang="ja-JP" sz="1200" b="0">
              <a:solidFill>
                <a:sysClr val="windowText" lastClr="000000"/>
              </a:solidFill>
              <a:effectLst/>
              <a:latin typeface="+mn-lt"/>
              <a:ea typeface="+mn-ea"/>
              <a:cs typeface="+mn-cs"/>
            </a:rPr>
            <a:t>となった。主な原因として、</a:t>
          </a:r>
          <a:r>
            <a:rPr kumimoji="1" lang="ja-JP" altLang="en-US" sz="1200" b="0">
              <a:solidFill>
                <a:sysClr val="windowText" lastClr="000000"/>
              </a:solidFill>
              <a:effectLst/>
              <a:latin typeface="+mn-lt"/>
              <a:ea typeface="+mn-ea"/>
              <a:cs typeface="+mn-cs"/>
            </a:rPr>
            <a:t>消防組合への負担金が増加したこと等</a:t>
          </a:r>
          <a:r>
            <a:rPr kumimoji="1" lang="ja-JP" altLang="ja-JP" sz="1200" b="0">
              <a:solidFill>
                <a:sysClr val="windowText" lastClr="000000"/>
              </a:solidFill>
              <a:effectLst/>
              <a:latin typeface="+mn-lt"/>
              <a:ea typeface="+mn-ea"/>
              <a:cs typeface="+mn-cs"/>
            </a:rPr>
            <a:t>の影響によるものである。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一部事務組合の</a:t>
          </a:r>
          <a:r>
            <a:rPr kumimoji="1" lang="ja-JP" altLang="en-US" sz="1200">
              <a:solidFill>
                <a:sysClr val="windowText" lastClr="000000"/>
              </a:solidFill>
              <a:effectLst/>
              <a:latin typeface="+mn-lt"/>
              <a:ea typeface="+mn-ea"/>
              <a:cs typeface="+mn-cs"/>
            </a:rPr>
            <a:t>負担金・分担</a:t>
          </a:r>
          <a:r>
            <a:rPr kumimoji="1" lang="ja-JP" altLang="ja-JP" sz="1200">
              <a:solidFill>
                <a:sysClr val="windowText" lastClr="000000"/>
              </a:solidFill>
              <a:effectLst/>
              <a:latin typeface="+mn-lt"/>
              <a:ea typeface="+mn-ea"/>
              <a:cs typeface="+mn-cs"/>
            </a:rPr>
            <a:t>金などの影響により、類似団体平均</a:t>
          </a:r>
          <a:r>
            <a:rPr kumimoji="1" lang="ja-JP" altLang="en-US" sz="1200">
              <a:solidFill>
                <a:sysClr val="windowText" lastClr="000000"/>
              </a:solidFill>
              <a:effectLst/>
              <a:latin typeface="+mn-lt"/>
              <a:ea typeface="+mn-ea"/>
              <a:cs typeface="+mn-cs"/>
            </a:rPr>
            <a:t>を</a:t>
          </a:r>
          <a:r>
            <a:rPr kumimoji="1" lang="ja-JP" altLang="ja-JP" sz="1200">
              <a:solidFill>
                <a:sysClr val="windowText" lastClr="000000"/>
              </a:solidFill>
              <a:effectLst/>
              <a:latin typeface="+mn-lt"/>
              <a:ea typeface="+mn-ea"/>
              <a:cs typeface="+mn-cs"/>
            </a:rPr>
            <a:t>上回っており</a:t>
          </a:r>
          <a:r>
            <a:rPr kumimoji="1" lang="ja-JP" altLang="en-US" sz="120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長期的視点に立ち効果的な施策を推進し抑制等に努める。</a:t>
          </a:r>
          <a:endParaRPr lang="ja-JP" altLang="ja-JP" sz="12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62992</xdr:rowOff>
    </xdr:from>
    <xdr:to>
      <xdr:col>82</xdr:col>
      <xdr:colOff>107950</xdr:colOff>
      <xdr:row>38</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5780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62992</xdr:rowOff>
    </xdr:from>
    <xdr:to>
      <xdr:col>78</xdr:col>
      <xdr:colOff>69850</xdr:colOff>
      <xdr:row>38</xdr:row>
      <xdr:rowOff>81280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5780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38</xdr:row>
      <xdr:rowOff>113284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5963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38</xdr:row>
      <xdr:rowOff>113284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42721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2557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xdr:rowOff>
    </xdr:from>
    <xdr:to>
      <xdr:col>78</xdr:col>
      <xdr:colOff>120650</xdr:colOff>
      <xdr:row>38</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98569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62484</xdr:rowOff>
    </xdr:from>
    <xdr:to>
      <xdr:col>69</xdr:col>
      <xdr:colOff>142875</xdr:colOff>
      <xdr:row>38</xdr:row>
      <xdr:rowOff>164084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148861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　</a:t>
          </a:r>
          <a:r>
            <a:rPr kumimoji="1" lang="ja-JP" altLang="ja-JP" sz="1200" b="0">
              <a:solidFill>
                <a:sysClr val="windowText" lastClr="000000"/>
              </a:solidFill>
              <a:effectLst/>
              <a:latin typeface="+mn-lt"/>
              <a:ea typeface="+mn-ea"/>
              <a:cs typeface="+mn-cs"/>
            </a:rPr>
            <a:t>令和</a:t>
          </a:r>
          <a:r>
            <a:rPr kumimoji="1" lang="en-US" altLang="ja-JP" sz="1200" b="0">
              <a:solidFill>
                <a:sysClr val="windowText" lastClr="000000"/>
              </a:solidFill>
              <a:effectLst/>
              <a:latin typeface="+mn-lt"/>
              <a:ea typeface="+mn-ea"/>
              <a:cs typeface="+mn-cs"/>
            </a:rPr>
            <a:t>5</a:t>
          </a:r>
          <a:r>
            <a:rPr kumimoji="1" lang="ja-JP" altLang="ja-JP" sz="1200" b="0">
              <a:solidFill>
                <a:sysClr val="windowText" lastClr="000000"/>
              </a:solidFill>
              <a:effectLst/>
              <a:latin typeface="+mn-lt"/>
              <a:ea typeface="+mn-ea"/>
              <a:cs typeface="+mn-cs"/>
            </a:rPr>
            <a:t>年度の公債費については、前年度比</a:t>
          </a:r>
          <a:r>
            <a:rPr kumimoji="1" lang="en-US" altLang="ja-JP" sz="1200" b="0">
              <a:solidFill>
                <a:sysClr val="windowText" lastClr="000000"/>
              </a:solidFill>
              <a:effectLst/>
              <a:latin typeface="+mn-lt"/>
              <a:ea typeface="+mn-ea"/>
              <a:cs typeface="+mn-cs"/>
            </a:rPr>
            <a:t>0.6</a:t>
          </a:r>
          <a:r>
            <a:rPr kumimoji="1" lang="ja-JP" altLang="ja-JP" sz="1200" b="0">
              <a:solidFill>
                <a:sysClr val="windowText" lastClr="000000"/>
              </a:solidFill>
              <a:effectLst/>
              <a:latin typeface="+mn-lt"/>
              <a:ea typeface="+mn-ea"/>
              <a:cs typeface="+mn-cs"/>
            </a:rPr>
            <a:t>ポイント増の</a:t>
          </a:r>
          <a:r>
            <a:rPr kumimoji="1" lang="en-US" altLang="ja-JP" sz="1200" b="0">
              <a:solidFill>
                <a:sysClr val="windowText" lastClr="000000"/>
              </a:solidFill>
              <a:effectLst/>
              <a:latin typeface="+mn-lt"/>
              <a:ea typeface="+mn-ea"/>
              <a:cs typeface="+mn-cs"/>
            </a:rPr>
            <a:t>20.4%</a:t>
          </a:r>
          <a:r>
            <a:rPr kumimoji="1" lang="ja-JP" altLang="ja-JP" sz="1200" b="0">
              <a:solidFill>
                <a:sysClr val="windowText" lastClr="000000"/>
              </a:solidFill>
              <a:effectLst/>
              <a:latin typeface="+mn-lt"/>
              <a:ea typeface="+mn-ea"/>
              <a:cs typeface="+mn-cs"/>
            </a:rPr>
            <a:t>となった。主な原因として、</a:t>
          </a:r>
          <a:r>
            <a:rPr kumimoji="1" lang="ja-JP" altLang="ja-JP" sz="1200">
              <a:solidFill>
                <a:sysClr val="windowText" lastClr="000000"/>
              </a:solidFill>
              <a:effectLst/>
              <a:latin typeface="+mn-lt"/>
              <a:ea typeface="+mn-ea"/>
              <a:cs typeface="+mn-cs"/>
            </a:rPr>
            <a:t>庁舎建設に伴う合併特例債等の元利償還金の増加によるものである。</a:t>
          </a:r>
          <a:endParaRPr kumimoji="1" lang="en-US" altLang="ja-JP" sz="1200">
            <a:solidFill>
              <a:sysClr val="windowText" lastClr="000000"/>
            </a:solidFill>
            <a:effectLst/>
            <a:latin typeface="+mn-lt"/>
            <a:ea typeface="+mn-ea"/>
            <a:cs typeface="+mn-cs"/>
          </a:endParaRPr>
        </a:p>
        <a:p>
          <a:r>
            <a:rPr kumimoji="1" lang="ja-JP" altLang="en-US" sz="1200" b="0">
              <a:solidFill>
                <a:sysClr val="windowText" lastClr="000000"/>
              </a:solidFill>
              <a:effectLst/>
              <a:latin typeface="+mn-lt"/>
              <a:ea typeface="+mn-ea"/>
              <a:cs typeface="+mn-cs"/>
            </a:rPr>
            <a:t>　</a:t>
          </a:r>
          <a:r>
            <a:rPr lang="ja-JP" altLang="ja-JP" sz="1200" b="0">
              <a:solidFill>
                <a:sysClr val="windowText" lastClr="000000"/>
              </a:solidFill>
              <a:effectLst/>
              <a:latin typeface="+mn-lt"/>
              <a:ea typeface="+mn-ea"/>
              <a:cs typeface="+mn-cs"/>
            </a:rPr>
            <a:t>新規発行の起債を元金償還金内に抑制しているため、起債残高は減少傾向にあるものの、令和</a:t>
          </a:r>
          <a:r>
            <a:rPr lang="en-US" altLang="ja-JP" sz="1200" b="0">
              <a:solidFill>
                <a:sysClr val="windowText" lastClr="000000"/>
              </a:solidFill>
              <a:effectLst/>
              <a:latin typeface="+mn-lt"/>
              <a:ea typeface="+mn-ea"/>
              <a:cs typeface="+mn-cs"/>
            </a:rPr>
            <a:t>8</a:t>
          </a:r>
          <a:r>
            <a:rPr lang="ja-JP" altLang="ja-JP" sz="1200" b="0">
              <a:solidFill>
                <a:sysClr val="windowText" lastClr="000000"/>
              </a:solidFill>
              <a:effectLst/>
              <a:latin typeface="+mn-lt"/>
              <a:ea typeface="+mn-ea"/>
              <a:cs typeface="+mn-cs"/>
            </a:rPr>
            <a:t>年以降に健全化の方向に向かうようバランスを図りながら財政運営を行う。</a:t>
          </a:r>
          <a:endParaRPr lang="ja-JP" altLang="ja-JP" sz="12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117856</xdr:rowOff>
    </xdr:from>
    <xdr:to>
      <xdr:col>24</xdr:col>
      <xdr:colOff>25400</xdr:colOff>
      <xdr:row>78</xdr:row>
      <xdr:rowOff>145287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490956"/>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62992</xdr:rowOff>
    </xdr:from>
    <xdr:to>
      <xdr:col>19</xdr:col>
      <xdr:colOff>187325</xdr:colOff>
      <xdr:row>78</xdr:row>
      <xdr:rowOff>117856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4360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62992</xdr:rowOff>
    </xdr:from>
    <xdr:to>
      <xdr:col>15</xdr:col>
      <xdr:colOff>98425</xdr:colOff>
      <xdr:row>78</xdr:row>
      <xdr:rowOff>76708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4360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76708</xdr:rowOff>
    </xdr:from>
    <xdr:to>
      <xdr:col>11</xdr:col>
      <xdr:colOff>9525</xdr:colOff>
      <xdr:row>78</xdr:row>
      <xdr:rowOff>85852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4498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94487</xdr:rowOff>
    </xdr:from>
    <xdr:to>
      <xdr:col>24</xdr:col>
      <xdr:colOff>76200</xdr:colOff>
      <xdr:row>79</xdr:row>
      <xdr:rowOff>24637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66564</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67056</xdr:rowOff>
    </xdr:from>
    <xdr:to>
      <xdr:col>20</xdr:col>
      <xdr:colOff>38100</xdr:colOff>
      <xdr:row>78</xdr:row>
      <xdr:rowOff>168656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153433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52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xdr:rowOff>
    </xdr:from>
    <xdr:to>
      <xdr:col>15</xdr:col>
      <xdr:colOff>149225</xdr:colOff>
      <xdr:row>78</xdr:row>
      <xdr:rowOff>113792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98569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25908</xdr:rowOff>
    </xdr:from>
    <xdr:to>
      <xdr:col>11</xdr:col>
      <xdr:colOff>60325</xdr:colOff>
      <xdr:row>78</xdr:row>
      <xdr:rowOff>127508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112285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35052</xdr:rowOff>
    </xdr:from>
    <xdr:to>
      <xdr:col>6</xdr:col>
      <xdr:colOff>171450</xdr:colOff>
      <xdr:row>78</xdr:row>
      <xdr:rowOff>136652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121429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a:solidFill>
                <a:sysClr val="windowText" lastClr="000000"/>
              </a:solidFill>
              <a:effectLst/>
              <a:latin typeface="+mn-lt"/>
              <a:ea typeface="+mn-ea"/>
              <a:cs typeface="+mn-cs"/>
            </a:rPr>
            <a:t>　</a:t>
          </a:r>
          <a:r>
            <a:rPr kumimoji="1" lang="ja-JP" altLang="ja-JP" sz="1200" b="0">
              <a:solidFill>
                <a:sysClr val="windowText" lastClr="000000"/>
              </a:solidFill>
              <a:effectLst/>
              <a:latin typeface="+mn-lt"/>
              <a:ea typeface="+mn-ea"/>
              <a:cs typeface="+mn-cs"/>
            </a:rPr>
            <a:t>令和</a:t>
          </a:r>
          <a:r>
            <a:rPr kumimoji="1" lang="en-US" altLang="ja-JP" sz="1200" b="0">
              <a:solidFill>
                <a:sysClr val="windowText" lastClr="000000"/>
              </a:solidFill>
              <a:effectLst/>
              <a:latin typeface="+mn-lt"/>
              <a:ea typeface="+mn-ea"/>
              <a:cs typeface="+mn-cs"/>
            </a:rPr>
            <a:t>5</a:t>
          </a:r>
          <a:r>
            <a:rPr kumimoji="1" lang="ja-JP" altLang="ja-JP" sz="1200" b="0">
              <a:solidFill>
                <a:sysClr val="windowText" lastClr="000000"/>
              </a:solidFill>
              <a:effectLst/>
              <a:latin typeface="+mn-lt"/>
              <a:ea typeface="+mn-ea"/>
              <a:cs typeface="+mn-cs"/>
            </a:rPr>
            <a:t>年度の公債費以外については、前年度比</a:t>
          </a:r>
          <a:r>
            <a:rPr kumimoji="1" lang="en-US" altLang="ja-JP" sz="1200" b="0">
              <a:solidFill>
                <a:sysClr val="windowText" lastClr="000000"/>
              </a:solidFill>
              <a:effectLst/>
              <a:latin typeface="+mn-lt"/>
              <a:ea typeface="+mn-ea"/>
              <a:cs typeface="+mn-cs"/>
            </a:rPr>
            <a:t>1.4</a:t>
          </a:r>
          <a:r>
            <a:rPr kumimoji="1" lang="ja-JP" altLang="ja-JP" sz="1200" b="0">
              <a:solidFill>
                <a:sysClr val="windowText" lastClr="000000"/>
              </a:solidFill>
              <a:effectLst/>
              <a:latin typeface="+mn-lt"/>
              <a:ea typeface="+mn-ea"/>
              <a:cs typeface="+mn-cs"/>
            </a:rPr>
            <a:t>ポイント増の</a:t>
          </a:r>
          <a:r>
            <a:rPr kumimoji="1" lang="en-US" altLang="ja-JP" sz="1200" b="0">
              <a:solidFill>
                <a:sysClr val="windowText" lastClr="000000"/>
              </a:solidFill>
              <a:effectLst/>
              <a:latin typeface="+mn-lt"/>
              <a:ea typeface="+mn-ea"/>
              <a:cs typeface="+mn-cs"/>
            </a:rPr>
            <a:t>74.6%</a:t>
          </a:r>
          <a:r>
            <a:rPr kumimoji="1" lang="ja-JP" altLang="ja-JP" sz="1200" b="0">
              <a:solidFill>
                <a:sysClr val="windowText" lastClr="000000"/>
              </a:solidFill>
              <a:effectLst/>
              <a:latin typeface="+mn-lt"/>
              <a:ea typeface="+mn-ea"/>
              <a:cs typeface="+mn-cs"/>
            </a:rPr>
            <a:t>となった。主な原因として、</a:t>
          </a:r>
          <a:r>
            <a:rPr kumimoji="1" lang="ja-JP" altLang="en-US" sz="1200" b="0">
              <a:solidFill>
                <a:sysClr val="windowText" lastClr="000000"/>
              </a:solidFill>
              <a:effectLst/>
              <a:latin typeface="+mn-lt"/>
              <a:ea typeface="+mn-ea"/>
              <a:cs typeface="+mn-cs"/>
            </a:rPr>
            <a:t>人件費が減少したものの、物件費や扶助費、補助費等</a:t>
          </a:r>
          <a:r>
            <a:rPr kumimoji="1" lang="ja-JP" altLang="ja-JP" sz="1200" b="0">
              <a:solidFill>
                <a:sysClr val="windowText" lastClr="000000"/>
              </a:solidFill>
              <a:effectLst/>
              <a:latin typeface="+mn-lt"/>
              <a:ea typeface="+mn-ea"/>
              <a:cs typeface="+mn-cs"/>
            </a:rPr>
            <a:t>が</a:t>
          </a:r>
          <a:r>
            <a:rPr kumimoji="1" lang="ja-JP" altLang="en-US" sz="1200" b="0">
              <a:solidFill>
                <a:sysClr val="windowText" lastClr="000000"/>
              </a:solidFill>
              <a:effectLst/>
              <a:latin typeface="+mn-lt"/>
              <a:ea typeface="+mn-ea"/>
              <a:cs typeface="+mn-cs"/>
            </a:rPr>
            <a:t>増加した影響によるものである。</a:t>
          </a:r>
          <a:endParaRPr lang="ja-JP" altLang="ja-JP" sz="1200">
            <a:solidFill>
              <a:sysClr val="windowText" lastClr="000000"/>
            </a:solidFill>
            <a:effectLst/>
          </a:endParaRPr>
        </a:p>
        <a:p>
          <a:r>
            <a:rPr kumimoji="1" lang="ja-JP" altLang="ja-JP" sz="1200" b="0">
              <a:solidFill>
                <a:sysClr val="windowText" lastClr="000000"/>
              </a:solidFill>
              <a:effectLst/>
              <a:latin typeface="+mn-lt"/>
              <a:ea typeface="+mn-ea"/>
              <a:cs typeface="+mn-cs"/>
            </a:rPr>
            <a:t>　</a:t>
          </a:r>
          <a:r>
            <a:rPr kumimoji="1" lang="ja-JP" altLang="ja-JP" sz="1200">
              <a:solidFill>
                <a:sysClr val="windowText" lastClr="000000"/>
              </a:solidFill>
              <a:effectLst/>
              <a:latin typeface="+mn-lt"/>
              <a:ea typeface="+mn-ea"/>
              <a:cs typeface="+mn-cs"/>
            </a:rPr>
            <a:t>類似団体平均、全国平均、福井県平均をいずれも下回っており、今後も引き続き事業のスクラップ＆ビルドを推進し、経常的経費の削減に努める。</a:t>
          </a:r>
          <a:endParaRPr lang="ja-JP" altLang="ja-JP" sz="12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75</xdr:row>
      <xdr:rowOff>104140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88288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145432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92710</xdr:rowOff>
    </xdr:from>
    <xdr:to>
      <xdr:col>78</xdr:col>
      <xdr:colOff>69850</xdr:colOff>
      <xdr:row>75</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78001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92710</xdr:rowOff>
    </xdr:from>
    <xdr:to>
      <xdr:col>73</xdr:col>
      <xdr:colOff>180975</xdr:colOff>
      <xdr:row>74</xdr:row>
      <xdr:rowOff>144145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7800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144145</xdr:rowOff>
    </xdr:from>
    <xdr:to>
      <xdr:col>69</xdr:col>
      <xdr:colOff>92075</xdr:colOff>
      <xdr:row>75</xdr:row>
      <xdr:rowOff>6985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8314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53340</xdr:rowOff>
    </xdr:from>
    <xdr:to>
      <xdr:col>82</xdr:col>
      <xdr:colOff>158750</xdr:colOff>
      <xdr:row>75</xdr:row>
      <xdr:rowOff>154939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69867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144780</xdr:rowOff>
    </xdr:from>
    <xdr:to>
      <xdr:col>78</xdr:col>
      <xdr:colOff>120650</xdr:colOff>
      <xdr:row>75</xdr:row>
      <xdr:rowOff>74930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85107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41910</xdr:rowOff>
    </xdr:from>
    <xdr:to>
      <xdr:col>74</xdr:col>
      <xdr:colOff>31750</xdr:colOff>
      <xdr:row>74</xdr:row>
      <xdr:rowOff>143510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153687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49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93345</xdr:rowOff>
    </xdr:from>
    <xdr:to>
      <xdr:col>69</xdr:col>
      <xdr:colOff>142875</xdr:colOff>
      <xdr:row>75</xdr:row>
      <xdr:rowOff>23495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33672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4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127635</xdr:rowOff>
    </xdr:from>
    <xdr:to>
      <xdr:col>65</xdr:col>
      <xdr:colOff>53975</xdr:colOff>
      <xdr:row>75</xdr:row>
      <xdr:rowOff>57785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67962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166281</xdr:rowOff>
    </xdr:from>
    <xdr:to>
      <xdr:col>29</xdr:col>
      <xdr:colOff>127000</xdr:colOff>
      <xdr:row>16</xdr:row>
      <xdr:rowOff>62668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85656"/>
          <a:ext cx="647700" cy="67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19901</xdr:rowOff>
    </xdr:from>
    <xdr:to>
      <xdr:col>26</xdr:col>
      <xdr:colOff>50800</xdr:colOff>
      <xdr:row>16</xdr:row>
      <xdr:rowOff>62668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810726"/>
          <a:ext cx="698500" cy="42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19901</xdr:rowOff>
    </xdr:from>
    <xdr:to>
      <xdr:col>22</xdr:col>
      <xdr:colOff>114300</xdr:colOff>
      <xdr:row>16</xdr:row>
      <xdr:rowOff>123018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10726"/>
          <a:ext cx="698500" cy="103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123018</xdr:rowOff>
    </xdr:from>
    <xdr:to>
      <xdr:col>18</xdr:col>
      <xdr:colOff>177800</xdr:colOff>
      <xdr:row>16</xdr:row>
      <xdr:rowOff>138220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13843"/>
          <a:ext cx="698500" cy="15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115481</xdr:rowOff>
    </xdr:from>
    <xdr:to>
      <xdr:col>29</xdr:col>
      <xdr:colOff>177800</xdr:colOff>
      <xdr:row>16</xdr:row>
      <xdr:rowOff>45631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34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87558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0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11868</xdr:rowOff>
    </xdr:from>
    <xdr:to>
      <xdr:col>26</xdr:col>
      <xdr:colOff>101600</xdr:colOff>
      <xdr:row>16</xdr:row>
      <xdr:rowOff>113468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02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98245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89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140551</xdr:rowOff>
    </xdr:from>
    <xdr:to>
      <xdr:col>22</xdr:col>
      <xdr:colOff>165100</xdr:colOff>
      <xdr:row>16</xdr:row>
      <xdr:rowOff>70701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59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80878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2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72218</xdr:rowOff>
    </xdr:from>
    <xdr:to>
      <xdr:col>19</xdr:col>
      <xdr:colOff>38100</xdr:colOff>
      <xdr:row>17</xdr:row>
      <xdr:rowOff>2368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63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158595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4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87420</xdr:rowOff>
    </xdr:from>
    <xdr:to>
      <xdr:col>15</xdr:col>
      <xdr:colOff>101600</xdr:colOff>
      <xdr:row>17</xdr:row>
      <xdr:rowOff>17570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78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2347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6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235455</xdr:rowOff>
    </xdr:from>
    <xdr:to>
      <xdr:col>29</xdr:col>
      <xdr:colOff>127000</xdr:colOff>
      <xdr:row>34</xdr:row>
      <xdr:rowOff>300703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502905"/>
          <a:ext cx="647700" cy="65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235455</xdr:rowOff>
    </xdr:from>
    <xdr:to>
      <xdr:col>26</xdr:col>
      <xdr:colOff>50800</xdr:colOff>
      <xdr:row>35</xdr:row>
      <xdr:rowOff>5711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02905"/>
          <a:ext cx="698500" cy="113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5711</xdr:rowOff>
    </xdr:from>
    <xdr:to>
      <xdr:col>22</xdr:col>
      <xdr:colOff>114300</xdr:colOff>
      <xdr:row>35</xdr:row>
      <xdr:rowOff>14300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16061"/>
          <a:ext cx="698500" cy="8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266478</xdr:rowOff>
    </xdr:from>
    <xdr:to>
      <xdr:col>18</xdr:col>
      <xdr:colOff>177800</xdr:colOff>
      <xdr:row>35</xdr:row>
      <xdr:rowOff>14300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33928"/>
          <a:ext cx="698500" cy="90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249903</xdr:rowOff>
    </xdr:from>
    <xdr:to>
      <xdr:col>29</xdr:col>
      <xdr:colOff>177800</xdr:colOff>
      <xdr:row>35</xdr:row>
      <xdr:rowOff>8603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17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94980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62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184654</xdr:rowOff>
    </xdr:from>
    <xdr:to>
      <xdr:col>26</xdr:col>
      <xdr:colOff>101600</xdr:colOff>
      <xdr:row>34</xdr:row>
      <xdr:rowOff>286254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52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296431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20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297811</xdr:rowOff>
    </xdr:from>
    <xdr:to>
      <xdr:col>22</xdr:col>
      <xdr:colOff>165100</xdr:colOff>
      <xdr:row>35</xdr:row>
      <xdr:rowOff>56511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65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66688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3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306400</xdr:rowOff>
    </xdr:from>
    <xdr:to>
      <xdr:col>19</xdr:col>
      <xdr:colOff>38100</xdr:colOff>
      <xdr:row>35</xdr:row>
      <xdr:rowOff>65100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73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75277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4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215679</xdr:rowOff>
    </xdr:from>
    <xdr:to>
      <xdr:col>15</xdr:col>
      <xdr:colOff>101600</xdr:colOff>
      <xdr:row>34</xdr:row>
      <xdr:rowOff>317278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8312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327456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5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79,907
75,493
230.70
41,416,431
40,441,425
933,311
21,050,501
43,288,301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33268</xdr:rowOff>
    </xdr:from>
    <xdr:to>
      <xdr:col>24</xdr:col>
      <xdr:colOff>63500</xdr:colOff>
      <xdr:row>36</xdr:row>
      <xdr:rowOff>55328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05468"/>
          <a:ext cx="8382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55328</xdr:rowOff>
    </xdr:from>
    <xdr:to>
      <xdr:col>19</xdr:col>
      <xdr:colOff>177800</xdr:colOff>
      <xdr:row>36</xdr:row>
      <xdr:rowOff>124593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27528"/>
          <a:ext cx="889000" cy="6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124593</xdr:rowOff>
    </xdr:from>
    <xdr:to>
      <xdr:col>15</xdr:col>
      <xdr:colOff>50800</xdr:colOff>
      <xdr:row>36</xdr:row>
      <xdr:rowOff>149320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96793"/>
          <a:ext cx="8890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149320</xdr:rowOff>
    </xdr:from>
    <xdr:to>
      <xdr:col>10</xdr:col>
      <xdr:colOff>114300</xdr:colOff>
      <xdr:row>37</xdr:row>
      <xdr:rowOff>109429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21520"/>
          <a:ext cx="889000" cy="13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153918</xdr:rowOff>
    </xdr:from>
    <xdr:to>
      <xdr:col>24</xdr:col>
      <xdr:colOff>114300</xdr:colOff>
      <xdr:row>36</xdr:row>
      <xdr:rowOff>84068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5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132345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3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4528</xdr:rowOff>
    </xdr:from>
    <xdr:to>
      <xdr:col>20</xdr:col>
      <xdr:colOff>38100</xdr:colOff>
      <xdr:row>36</xdr:row>
      <xdr:rowOff>106128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97255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73793</xdr:rowOff>
    </xdr:from>
    <xdr:to>
      <xdr:col>15</xdr:col>
      <xdr:colOff>101600</xdr:colOff>
      <xdr:row>37</xdr:row>
      <xdr:rowOff>3943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166520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3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98520</xdr:rowOff>
    </xdr:from>
    <xdr:to>
      <xdr:col>10</xdr:col>
      <xdr:colOff>165100</xdr:colOff>
      <xdr:row>37</xdr:row>
      <xdr:rowOff>28670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19797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6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58629</xdr:rowOff>
    </xdr:from>
    <xdr:to>
      <xdr:col>6</xdr:col>
      <xdr:colOff>38100</xdr:colOff>
      <xdr:row>37</xdr:row>
      <xdr:rowOff>160229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151357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9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27174</xdr:rowOff>
    </xdr:from>
    <xdr:to>
      <xdr:col>24</xdr:col>
      <xdr:colOff>63500</xdr:colOff>
      <xdr:row>57</xdr:row>
      <xdr:rowOff>47836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99824"/>
          <a:ext cx="838200" cy="2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47836</xdr:rowOff>
    </xdr:from>
    <xdr:to>
      <xdr:col>19</xdr:col>
      <xdr:colOff>177800</xdr:colOff>
      <xdr:row>57</xdr:row>
      <xdr:rowOff>99761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20486"/>
          <a:ext cx="889000" cy="5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99761</xdr:rowOff>
    </xdr:from>
    <xdr:to>
      <xdr:col>15</xdr:col>
      <xdr:colOff>50800</xdr:colOff>
      <xdr:row>57</xdr:row>
      <xdr:rowOff>150781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72411"/>
          <a:ext cx="889000" cy="5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127138</xdr:rowOff>
    </xdr:from>
    <xdr:to>
      <xdr:col>10</xdr:col>
      <xdr:colOff>114300</xdr:colOff>
      <xdr:row>57</xdr:row>
      <xdr:rowOff>150781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899788"/>
          <a:ext cx="889000" cy="2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147824</xdr:rowOff>
    </xdr:from>
    <xdr:to>
      <xdr:col>24</xdr:col>
      <xdr:colOff>114300</xdr:colOff>
      <xdr:row>57</xdr:row>
      <xdr:rowOff>77974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4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126251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2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168486</xdr:rowOff>
    </xdr:from>
    <xdr:to>
      <xdr:col>20</xdr:col>
      <xdr:colOff>38100</xdr:colOff>
      <xdr:row>57</xdr:row>
      <xdr:rowOff>98636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6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89763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6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48961</xdr:rowOff>
    </xdr:from>
    <xdr:to>
      <xdr:col>15</xdr:col>
      <xdr:colOff>101600</xdr:colOff>
      <xdr:row>57</xdr:row>
      <xdr:rowOff>150561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2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141688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1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99981</xdr:rowOff>
    </xdr:from>
    <xdr:to>
      <xdr:col>10</xdr:col>
      <xdr:colOff>165100</xdr:colOff>
      <xdr:row>58</xdr:row>
      <xdr:rowOff>30131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7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21258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6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76338</xdr:rowOff>
    </xdr:from>
    <xdr:to>
      <xdr:col>6</xdr:col>
      <xdr:colOff>38100</xdr:colOff>
      <xdr:row>58</xdr:row>
      <xdr:rowOff>6488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4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169065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4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45106</xdr:rowOff>
    </xdr:from>
    <xdr:to>
      <xdr:col>24</xdr:col>
      <xdr:colOff>63500</xdr:colOff>
      <xdr:row>77</xdr:row>
      <xdr:rowOff>158217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46756"/>
          <a:ext cx="838200" cy="11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45106</xdr:rowOff>
    </xdr:from>
    <xdr:to>
      <xdr:col>19</xdr:col>
      <xdr:colOff>177800</xdr:colOff>
      <xdr:row>77</xdr:row>
      <xdr:rowOff>51277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46756"/>
          <a:ext cx="8890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51277</xdr:rowOff>
    </xdr:from>
    <xdr:to>
      <xdr:col>15</xdr:col>
      <xdr:colOff>50800</xdr:colOff>
      <xdr:row>77</xdr:row>
      <xdr:rowOff>75829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52927"/>
          <a:ext cx="889000" cy="2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75829</xdr:rowOff>
    </xdr:from>
    <xdr:to>
      <xdr:col>10</xdr:col>
      <xdr:colOff>114300</xdr:colOff>
      <xdr:row>78</xdr:row>
      <xdr:rowOff>58730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77479"/>
          <a:ext cx="889000" cy="15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130008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3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107417</xdr:rowOff>
    </xdr:from>
    <xdr:to>
      <xdr:col>24</xdr:col>
      <xdr:colOff>114300</xdr:colOff>
      <xdr:row>78</xdr:row>
      <xdr:rowOff>37567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0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22344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2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165756</xdr:rowOff>
    </xdr:from>
    <xdr:to>
      <xdr:col>20</xdr:col>
      <xdr:colOff>38100</xdr:colOff>
      <xdr:row>77</xdr:row>
      <xdr:rowOff>95906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87033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8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477</xdr:rowOff>
    </xdr:from>
    <xdr:to>
      <xdr:col>15</xdr:col>
      <xdr:colOff>101600</xdr:colOff>
      <xdr:row>77</xdr:row>
      <xdr:rowOff>102077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0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93204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9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25029</xdr:rowOff>
    </xdr:from>
    <xdr:to>
      <xdr:col>10</xdr:col>
      <xdr:colOff>165100</xdr:colOff>
      <xdr:row>77</xdr:row>
      <xdr:rowOff>126629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2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143156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001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7930</xdr:rowOff>
    </xdr:from>
    <xdr:to>
      <xdr:col>6</xdr:col>
      <xdr:colOff>38100</xdr:colOff>
      <xdr:row>78</xdr:row>
      <xdr:rowOff>109530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100657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51961</xdr:rowOff>
    </xdr:from>
    <xdr:to>
      <xdr:col>24</xdr:col>
      <xdr:colOff>63500</xdr:colOff>
      <xdr:row>96</xdr:row>
      <xdr:rowOff>169904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11161"/>
          <a:ext cx="838200" cy="11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161903</xdr:rowOff>
    </xdr:from>
    <xdr:to>
      <xdr:col>19</xdr:col>
      <xdr:colOff>177800</xdr:colOff>
      <xdr:row>96</xdr:row>
      <xdr:rowOff>169904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449653"/>
          <a:ext cx="889000" cy="17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161903</xdr:rowOff>
    </xdr:from>
    <xdr:to>
      <xdr:col>15</xdr:col>
      <xdr:colOff>50800</xdr:colOff>
      <xdr:row>97</xdr:row>
      <xdr:rowOff>46217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49653"/>
          <a:ext cx="889000" cy="2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46217</xdr:rowOff>
    </xdr:from>
    <xdr:to>
      <xdr:col>10</xdr:col>
      <xdr:colOff>114300</xdr:colOff>
      <xdr:row>97</xdr:row>
      <xdr:rowOff>128713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76867"/>
          <a:ext cx="889000" cy="8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1161</xdr:rowOff>
    </xdr:from>
    <xdr:to>
      <xdr:col>24</xdr:col>
      <xdr:colOff>114300</xdr:colOff>
      <xdr:row>96</xdr:row>
      <xdr:rowOff>102761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151038</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3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119104</xdr:rowOff>
    </xdr:from>
    <xdr:to>
      <xdr:col>20</xdr:col>
      <xdr:colOff>38100</xdr:colOff>
      <xdr:row>97</xdr:row>
      <xdr:rowOff>49254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7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40381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7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111103</xdr:rowOff>
    </xdr:from>
    <xdr:to>
      <xdr:col>15</xdr:col>
      <xdr:colOff>101600</xdr:colOff>
      <xdr:row>96</xdr:row>
      <xdr:rowOff>41253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9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32380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49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166867</xdr:rowOff>
    </xdr:from>
    <xdr:to>
      <xdr:col>10</xdr:col>
      <xdr:colOff>165100</xdr:colOff>
      <xdr:row>97</xdr:row>
      <xdr:rowOff>97017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2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113544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40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77913</xdr:rowOff>
    </xdr:from>
    <xdr:to>
      <xdr:col>6</xdr:col>
      <xdr:colOff>38100</xdr:colOff>
      <xdr:row>98</xdr:row>
      <xdr:rowOff>8063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0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24590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48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658</xdr:rowOff>
    </xdr:from>
    <xdr:to>
      <xdr:col>54</xdr:col>
      <xdr:colOff>189865</xdr:colOff>
      <xdr:row>37</xdr:row>
      <xdr:rowOff>158834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29958"/>
          <a:ext cx="1270" cy="672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162661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0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158834</xdr:rowOff>
    </xdr:from>
    <xdr:to>
      <xdr:col>55</xdr:col>
      <xdr:colOff>88900</xdr:colOff>
      <xdr:row>37</xdr:row>
      <xdr:rowOff>158834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0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118785</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0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658</xdr:rowOff>
    </xdr:from>
    <xdr:to>
      <xdr:col>55</xdr:col>
      <xdr:colOff>88900</xdr:colOff>
      <xdr:row>34</xdr:row>
      <xdr:rowOff>658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2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30742</xdr:rowOff>
    </xdr:from>
    <xdr:to>
      <xdr:col>55</xdr:col>
      <xdr:colOff>0</xdr:colOff>
      <xdr:row>35</xdr:row>
      <xdr:rowOff>31694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031492"/>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163773</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13896</xdr:rowOff>
    </xdr:from>
    <xdr:to>
      <xdr:col>55</xdr:col>
      <xdr:colOff>50800</xdr:colOff>
      <xdr:row>36</xdr:row>
      <xdr:rowOff>115496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31694</xdr:rowOff>
    </xdr:from>
    <xdr:to>
      <xdr:col>50</xdr:col>
      <xdr:colOff>114300</xdr:colOff>
      <xdr:row>35</xdr:row>
      <xdr:rowOff>45966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032444"/>
          <a:ext cx="889000" cy="1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11976</xdr:rowOff>
    </xdr:from>
    <xdr:to>
      <xdr:col>50</xdr:col>
      <xdr:colOff>165100</xdr:colOff>
      <xdr:row>36</xdr:row>
      <xdr:rowOff>113576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104703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25469</xdr:rowOff>
    </xdr:from>
    <xdr:to>
      <xdr:col>45</xdr:col>
      <xdr:colOff>177800</xdr:colOff>
      <xdr:row>35</xdr:row>
      <xdr:rowOff>45966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40419"/>
          <a:ext cx="889000" cy="70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36154</xdr:rowOff>
    </xdr:from>
    <xdr:to>
      <xdr:col>46</xdr:col>
      <xdr:colOff>38100</xdr:colOff>
      <xdr:row>36</xdr:row>
      <xdr:rowOff>137754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128881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25469</xdr:rowOff>
    </xdr:from>
    <xdr:to>
      <xdr:col>41</xdr:col>
      <xdr:colOff>50800</xdr:colOff>
      <xdr:row>36</xdr:row>
      <xdr:rowOff>60345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40419"/>
          <a:ext cx="889000" cy="89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127633</xdr:rowOff>
    </xdr:from>
    <xdr:to>
      <xdr:col>41</xdr:col>
      <xdr:colOff>101600</xdr:colOff>
      <xdr:row>32</xdr:row>
      <xdr:rowOff>57783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48910</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131823</xdr:rowOff>
    </xdr:from>
    <xdr:to>
      <xdr:col>36</xdr:col>
      <xdr:colOff>165100</xdr:colOff>
      <xdr:row>37</xdr:row>
      <xdr:rowOff>61973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53100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9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151392</xdr:rowOff>
    </xdr:from>
    <xdr:to>
      <xdr:col>55</xdr:col>
      <xdr:colOff>50800</xdr:colOff>
      <xdr:row>35</xdr:row>
      <xdr:rowOff>81542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8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2819</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3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152344</xdr:rowOff>
    </xdr:from>
    <xdr:to>
      <xdr:col>50</xdr:col>
      <xdr:colOff>165100</xdr:colOff>
      <xdr:row>35</xdr:row>
      <xdr:rowOff>82494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8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99021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5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166616</xdr:rowOff>
    </xdr:from>
    <xdr:to>
      <xdr:col>46</xdr:col>
      <xdr:colOff>38100</xdr:colOff>
      <xdr:row>35</xdr:row>
      <xdr:rowOff>96766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99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113293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77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146119</xdr:rowOff>
    </xdr:from>
    <xdr:to>
      <xdr:col>41</xdr:col>
      <xdr:colOff>101600</xdr:colOff>
      <xdr:row>31</xdr:row>
      <xdr:rowOff>76269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8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92796</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06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9545</xdr:rowOff>
    </xdr:from>
    <xdr:to>
      <xdr:col>36</xdr:col>
      <xdr:colOff>165100</xdr:colOff>
      <xdr:row>36</xdr:row>
      <xdr:rowOff>111145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8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127672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95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84706</xdr:rowOff>
    </xdr:from>
    <xdr:to>
      <xdr:col>55</xdr:col>
      <xdr:colOff>0</xdr:colOff>
      <xdr:row>55</xdr:row>
      <xdr:rowOff>91095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514456"/>
          <a:ext cx="838200" cy="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84706</xdr:rowOff>
    </xdr:from>
    <xdr:to>
      <xdr:col>50</xdr:col>
      <xdr:colOff>114300</xdr:colOff>
      <xdr:row>55</xdr:row>
      <xdr:rowOff>111299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514456"/>
          <a:ext cx="889000" cy="2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111299</xdr:rowOff>
    </xdr:from>
    <xdr:to>
      <xdr:col>45</xdr:col>
      <xdr:colOff>177800</xdr:colOff>
      <xdr:row>56</xdr:row>
      <xdr:rowOff>80101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541049"/>
          <a:ext cx="889000" cy="14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125168</xdr:rowOff>
    </xdr:from>
    <xdr:to>
      <xdr:col>41</xdr:col>
      <xdr:colOff>50800</xdr:colOff>
      <xdr:row>56</xdr:row>
      <xdr:rowOff>80101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212018"/>
          <a:ext cx="889000" cy="46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147522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40295</xdr:rowOff>
    </xdr:from>
    <xdr:to>
      <xdr:col>55</xdr:col>
      <xdr:colOff>50800</xdr:colOff>
      <xdr:row>55</xdr:row>
      <xdr:rowOff>141895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4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63172</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32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33906</xdr:rowOff>
    </xdr:from>
    <xdr:to>
      <xdr:col>50</xdr:col>
      <xdr:colOff>165100</xdr:colOff>
      <xdr:row>55</xdr:row>
      <xdr:rowOff>135506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46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152033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23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60499</xdr:rowOff>
    </xdr:from>
    <xdr:to>
      <xdr:col>46</xdr:col>
      <xdr:colOff>38100</xdr:colOff>
      <xdr:row>55</xdr:row>
      <xdr:rowOff>162099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49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7176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26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29301</xdr:rowOff>
    </xdr:from>
    <xdr:to>
      <xdr:col>41</xdr:col>
      <xdr:colOff>101600</xdr:colOff>
      <xdr:row>56</xdr:row>
      <xdr:rowOff>130901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63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122028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72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74368</xdr:rowOff>
    </xdr:from>
    <xdr:to>
      <xdr:col>36</xdr:col>
      <xdr:colOff>165100</xdr:colOff>
      <xdr:row>54</xdr:row>
      <xdr:rowOff>4518</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16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21045</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89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31210</xdr:rowOff>
    </xdr:from>
    <xdr:to>
      <xdr:col>55</xdr:col>
      <xdr:colOff>0</xdr:colOff>
      <xdr:row>78</xdr:row>
      <xdr:rowOff>84722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404310"/>
          <a:ext cx="838200" cy="5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31210</xdr:rowOff>
    </xdr:from>
    <xdr:to>
      <xdr:col>50</xdr:col>
      <xdr:colOff>114300</xdr:colOff>
      <xdr:row>78</xdr:row>
      <xdr:rowOff>95732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404310"/>
          <a:ext cx="889000" cy="6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25839</xdr:rowOff>
    </xdr:from>
    <xdr:to>
      <xdr:col>45</xdr:col>
      <xdr:colOff>177800</xdr:colOff>
      <xdr:row>78</xdr:row>
      <xdr:rowOff>95732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227489"/>
          <a:ext cx="889000" cy="24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4673</xdr:rowOff>
    </xdr:from>
    <xdr:to>
      <xdr:col>41</xdr:col>
      <xdr:colOff>50800</xdr:colOff>
      <xdr:row>77</xdr:row>
      <xdr:rowOff>25839</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2520523"/>
          <a:ext cx="889000" cy="70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75995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97789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33922</xdr:rowOff>
    </xdr:from>
    <xdr:to>
      <xdr:col>55</xdr:col>
      <xdr:colOff>50800</xdr:colOff>
      <xdr:row>78</xdr:row>
      <xdr:rowOff>135522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0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12349</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8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151860</xdr:rowOff>
    </xdr:from>
    <xdr:to>
      <xdr:col>50</xdr:col>
      <xdr:colOff>165100</xdr:colOff>
      <xdr:row>78</xdr:row>
      <xdr:rowOff>82010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3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73137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44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44932</xdr:rowOff>
    </xdr:from>
    <xdr:to>
      <xdr:col>46</xdr:col>
      <xdr:colOff>38100</xdr:colOff>
      <xdr:row>78</xdr:row>
      <xdr:rowOff>146532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1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137659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5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146489</xdr:rowOff>
    </xdr:from>
    <xdr:to>
      <xdr:col>41</xdr:col>
      <xdr:colOff>101600</xdr:colOff>
      <xdr:row>77</xdr:row>
      <xdr:rowOff>76639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17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93165</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95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125323</xdr:rowOff>
    </xdr:from>
    <xdr:to>
      <xdr:col>36</xdr:col>
      <xdr:colOff>165100</xdr:colOff>
      <xdr:row>73</xdr:row>
      <xdr:rowOff>55473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46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72000</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24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165088</xdr:rowOff>
    </xdr:from>
    <xdr:to>
      <xdr:col>55</xdr:col>
      <xdr:colOff>0</xdr:colOff>
      <xdr:row>96</xdr:row>
      <xdr:rowOff>10020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452838"/>
          <a:ext cx="8382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141008</xdr:rowOff>
    </xdr:from>
    <xdr:to>
      <xdr:col>50</xdr:col>
      <xdr:colOff>114300</xdr:colOff>
      <xdr:row>95</xdr:row>
      <xdr:rowOff>165088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428758"/>
          <a:ext cx="889000" cy="2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141008</xdr:rowOff>
    </xdr:from>
    <xdr:to>
      <xdr:col>45</xdr:col>
      <xdr:colOff>177800</xdr:colOff>
      <xdr:row>97</xdr:row>
      <xdr:rowOff>132181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428758"/>
          <a:ext cx="889000" cy="33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92075</xdr:rowOff>
    </xdr:from>
    <xdr:to>
      <xdr:col>41</xdr:col>
      <xdr:colOff>50800</xdr:colOff>
      <xdr:row>97</xdr:row>
      <xdr:rowOff>132181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722725"/>
          <a:ext cx="889000" cy="4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130670</xdr:rowOff>
    </xdr:from>
    <xdr:to>
      <xdr:col>55</xdr:col>
      <xdr:colOff>50800</xdr:colOff>
      <xdr:row>96</xdr:row>
      <xdr:rowOff>60820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4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153547</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26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114288</xdr:rowOff>
    </xdr:from>
    <xdr:to>
      <xdr:col>50</xdr:col>
      <xdr:colOff>165100</xdr:colOff>
      <xdr:row>96</xdr:row>
      <xdr:rowOff>44438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40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60965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17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90208</xdr:rowOff>
    </xdr:from>
    <xdr:to>
      <xdr:col>46</xdr:col>
      <xdr:colOff>38100</xdr:colOff>
      <xdr:row>96</xdr:row>
      <xdr:rowOff>20358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37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36885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15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81381</xdr:rowOff>
    </xdr:from>
    <xdr:to>
      <xdr:col>41</xdr:col>
      <xdr:colOff>101600</xdr:colOff>
      <xdr:row>98</xdr:row>
      <xdr:rowOff>11531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7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2658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80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41275</xdr:rowOff>
    </xdr:from>
    <xdr:to>
      <xdr:col>36</xdr:col>
      <xdr:colOff>165100</xdr:colOff>
      <xdr:row>97</xdr:row>
      <xdr:rowOff>142875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67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134002</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76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129870</xdr:rowOff>
    </xdr:from>
    <xdr:to>
      <xdr:col>85</xdr:col>
      <xdr:colOff>127000</xdr:colOff>
      <xdr:row>38</xdr:row>
      <xdr:rowOff>131059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44970"/>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129870</xdr:rowOff>
    </xdr:from>
    <xdr:to>
      <xdr:col>81</xdr:col>
      <xdr:colOff>50800</xdr:colOff>
      <xdr:row>38</xdr:row>
      <xdr:rowOff>134854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44970"/>
          <a:ext cx="8890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134854</xdr:rowOff>
    </xdr:from>
    <xdr:to>
      <xdr:col>76</xdr:col>
      <xdr:colOff>114300</xdr:colOff>
      <xdr:row>38</xdr:row>
      <xdr:rowOff>139151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649954"/>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121869</xdr:rowOff>
    </xdr:from>
    <xdr:to>
      <xdr:col>71</xdr:col>
      <xdr:colOff>177800</xdr:colOff>
      <xdr:row>38</xdr:row>
      <xdr:rowOff>139151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36969"/>
          <a:ext cx="889000" cy="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80259</xdr:rowOff>
    </xdr:from>
    <xdr:to>
      <xdr:col>85</xdr:col>
      <xdr:colOff>177800</xdr:colOff>
      <xdr:row>39</xdr:row>
      <xdr:rowOff>10409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24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79070</xdr:rowOff>
    </xdr:from>
    <xdr:to>
      <xdr:col>81</xdr:col>
      <xdr:colOff>101600</xdr:colOff>
      <xdr:row>39</xdr:row>
      <xdr:rowOff>9220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347</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686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84054</xdr:rowOff>
    </xdr:from>
    <xdr:to>
      <xdr:col>76</xdr:col>
      <xdr:colOff>165100</xdr:colOff>
      <xdr:row>39</xdr:row>
      <xdr:rowOff>14204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9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5331</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69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88351</xdr:rowOff>
    </xdr:from>
    <xdr:to>
      <xdr:col>72</xdr:col>
      <xdr:colOff>38100</xdr:colOff>
      <xdr:row>39</xdr:row>
      <xdr:rowOff>18501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9628</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46333" y="6696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71069</xdr:rowOff>
    </xdr:from>
    <xdr:to>
      <xdr:col>67</xdr:col>
      <xdr:colOff>101600</xdr:colOff>
      <xdr:row>39</xdr:row>
      <xdr:rowOff>1219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8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163796</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678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46055</xdr:rowOff>
    </xdr:from>
    <xdr:to>
      <xdr:col>85</xdr:col>
      <xdr:colOff>127000</xdr:colOff>
      <xdr:row>74</xdr:row>
      <xdr:rowOff>68018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733355"/>
          <a:ext cx="838200" cy="2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68018</xdr:rowOff>
    </xdr:from>
    <xdr:to>
      <xdr:col>81</xdr:col>
      <xdr:colOff>50800</xdr:colOff>
      <xdr:row>74</xdr:row>
      <xdr:rowOff>143945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755318"/>
          <a:ext cx="889000" cy="7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143945</xdr:rowOff>
    </xdr:from>
    <xdr:to>
      <xdr:col>76</xdr:col>
      <xdr:colOff>114300</xdr:colOff>
      <xdr:row>75</xdr:row>
      <xdr:rowOff>1740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831245"/>
          <a:ext cx="889000" cy="2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170757</xdr:rowOff>
    </xdr:from>
    <xdr:to>
      <xdr:col>71</xdr:col>
      <xdr:colOff>177800</xdr:colOff>
      <xdr:row>75</xdr:row>
      <xdr:rowOff>1740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858057"/>
          <a:ext cx="889000" cy="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167634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166705</xdr:rowOff>
    </xdr:from>
    <xdr:to>
      <xdr:col>85</xdr:col>
      <xdr:colOff>177800</xdr:colOff>
      <xdr:row>74</xdr:row>
      <xdr:rowOff>96855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68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18132</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53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17218</xdr:rowOff>
    </xdr:from>
    <xdr:to>
      <xdr:col>81</xdr:col>
      <xdr:colOff>101600</xdr:colOff>
      <xdr:row>74</xdr:row>
      <xdr:rowOff>118818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7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135345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47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93145</xdr:rowOff>
    </xdr:from>
    <xdr:to>
      <xdr:col>76</xdr:col>
      <xdr:colOff>165100</xdr:colOff>
      <xdr:row>75</xdr:row>
      <xdr:rowOff>23295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78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39822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55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122390</xdr:rowOff>
    </xdr:from>
    <xdr:to>
      <xdr:col>72</xdr:col>
      <xdr:colOff>38100</xdr:colOff>
      <xdr:row>75</xdr:row>
      <xdr:rowOff>52540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8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69067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58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119957</xdr:rowOff>
    </xdr:from>
    <xdr:to>
      <xdr:col>67</xdr:col>
      <xdr:colOff>101600</xdr:colOff>
      <xdr:row>75</xdr:row>
      <xdr:rowOff>50107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80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66634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5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142663</xdr:rowOff>
    </xdr:from>
    <xdr:to>
      <xdr:col>85</xdr:col>
      <xdr:colOff>127000</xdr:colOff>
      <xdr:row>98</xdr:row>
      <xdr:rowOff>16841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73313"/>
          <a:ext cx="838200" cy="4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93002</xdr:rowOff>
    </xdr:from>
    <xdr:to>
      <xdr:col>81</xdr:col>
      <xdr:colOff>50800</xdr:colOff>
      <xdr:row>97</xdr:row>
      <xdr:rowOff>142663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23652"/>
          <a:ext cx="889000" cy="4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93002</xdr:rowOff>
    </xdr:from>
    <xdr:to>
      <xdr:col>76</xdr:col>
      <xdr:colOff>114300</xdr:colOff>
      <xdr:row>97</xdr:row>
      <xdr:rowOff>95334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23652"/>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95334</xdr:rowOff>
    </xdr:from>
    <xdr:to>
      <xdr:col>71</xdr:col>
      <xdr:colOff>177800</xdr:colOff>
      <xdr:row>98</xdr:row>
      <xdr:rowOff>36382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25984"/>
          <a:ext cx="889000" cy="11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28163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137491</xdr:rowOff>
    </xdr:from>
    <xdr:to>
      <xdr:col>85</xdr:col>
      <xdr:colOff>177800</xdr:colOff>
      <xdr:row>98</xdr:row>
      <xdr:rowOff>67641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6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52418</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91863</xdr:rowOff>
    </xdr:from>
    <xdr:to>
      <xdr:col>81</xdr:col>
      <xdr:colOff>101600</xdr:colOff>
      <xdr:row>98</xdr:row>
      <xdr:rowOff>22013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2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13140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1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42202</xdr:rowOff>
    </xdr:from>
    <xdr:to>
      <xdr:col>76</xdr:col>
      <xdr:colOff>165100</xdr:colOff>
      <xdr:row>97</xdr:row>
      <xdr:rowOff>143802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7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134929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7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44534</xdr:rowOff>
    </xdr:from>
    <xdr:to>
      <xdr:col>72</xdr:col>
      <xdr:colOff>38100</xdr:colOff>
      <xdr:row>97</xdr:row>
      <xdr:rowOff>146134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7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162661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4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157032</xdr:rowOff>
    </xdr:from>
    <xdr:to>
      <xdr:col>67</xdr:col>
      <xdr:colOff>101600</xdr:colOff>
      <xdr:row>98</xdr:row>
      <xdr:rowOff>87182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8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78309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88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168504</xdr:rowOff>
    </xdr:from>
    <xdr:to>
      <xdr:col>116</xdr:col>
      <xdr:colOff>63500</xdr:colOff>
      <xdr:row>37</xdr:row>
      <xdr:rowOff>169098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340704"/>
          <a:ext cx="838200" cy="17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169098</xdr:rowOff>
    </xdr:from>
    <xdr:to>
      <xdr:col>111</xdr:col>
      <xdr:colOff>177800</xdr:colOff>
      <xdr:row>38</xdr:row>
      <xdr:rowOff>117526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512748"/>
          <a:ext cx="889000" cy="11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117526</xdr:rowOff>
    </xdr:from>
    <xdr:to>
      <xdr:col>107</xdr:col>
      <xdr:colOff>50800</xdr:colOff>
      <xdr:row>38</xdr:row>
      <xdr:rowOff>118806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632626"/>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110622</xdr:rowOff>
    </xdr:from>
    <xdr:to>
      <xdr:col>102</xdr:col>
      <xdr:colOff>114300</xdr:colOff>
      <xdr:row>38</xdr:row>
      <xdr:rowOff>118806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25722"/>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117704</xdr:rowOff>
    </xdr:from>
    <xdr:to>
      <xdr:col>116</xdr:col>
      <xdr:colOff>114300</xdr:colOff>
      <xdr:row>37</xdr:row>
      <xdr:rowOff>47854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2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140581</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14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118298</xdr:rowOff>
    </xdr:from>
    <xdr:to>
      <xdr:col>112</xdr:col>
      <xdr:colOff>38100</xdr:colOff>
      <xdr:row>38</xdr:row>
      <xdr:rowOff>48448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6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39575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55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66726</xdr:rowOff>
    </xdr:from>
    <xdr:to>
      <xdr:col>107</xdr:col>
      <xdr:colOff>101600</xdr:colOff>
      <xdr:row>38</xdr:row>
      <xdr:rowOff>168326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8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159453</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674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68006</xdr:rowOff>
    </xdr:from>
    <xdr:to>
      <xdr:col>102</xdr:col>
      <xdr:colOff>165100</xdr:colOff>
      <xdr:row>38</xdr:row>
      <xdr:rowOff>169606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8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160733</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675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59822</xdr:rowOff>
    </xdr:from>
    <xdr:to>
      <xdr:col>98</xdr:col>
      <xdr:colOff>38100</xdr:colOff>
      <xdr:row>38</xdr:row>
      <xdr:rowOff>161422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7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152549</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66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30163</xdr:rowOff>
    </xdr:from>
    <xdr:to>
      <xdr:col>116</xdr:col>
      <xdr:colOff>63500</xdr:colOff>
      <xdr:row>59</xdr:row>
      <xdr:rowOff>30276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145713"/>
          <a:ext cx="8382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11722</xdr:rowOff>
    </xdr:from>
    <xdr:to>
      <xdr:col>111</xdr:col>
      <xdr:colOff>177800</xdr:colOff>
      <xdr:row>59</xdr:row>
      <xdr:rowOff>30276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27272"/>
          <a:ext cx="8890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2578</xdr:rowOff>
    </xdr:from>
    <xdr:to>
      <xdr:col>107</xdr:col>
      <xdr:colOff>50800</xdr:colOff>
      <xdr:row>59</xdr:row>
      <xdr:rowOff>11722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181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160998</xdr:rowOff>
    </xdr:from>
    <xdr:to>
      <xdr:col>102</xdr:col>
      <xdr:colOff>114300</xdr:colOff>
      <xdr:row>59</xdr:row>
      <xdr:rowOff>2578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05098"/>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150813</xdr:rowOff>
    </xdr:from>
    <xdr:to>
      <xdr:col>116</xdr:col>
      <xdr:colOff>114300</xdr:colOff>
      <xdr:row>59</xdr:row>
      <xdr:rowOff>80963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9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65740</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09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150926</xdr:rowOff>
    </xdr:from>
    <xdr:to>
      <xdr:col>112</xdr:col>
      <xdr:colOff>38100</xdr:colOff>
      <xdr:row>59</xdr:row>
      <xdr:rowOff>81076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9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72203</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8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132372</xdr:rowOff>
    </xdr:from>
    <xdr:to>
      <xdr:col>107</xdr:col>
      <xdr:colOff>101600</xdr:colOff>
      <xdr:row>59</xdr:row>
      <xdr:rowOff>62522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53649</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169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123228</xdr:rowOff>
    </xdr:from>
    <xdr:to>
      <xdr:col>102</xdr:col>
      <xdr:colOff>165100</xdr:colOff>
      <xdr:row>59</xdr:row>
      <xdr:rowOff>53378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6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44505</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16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110198</xdr:rowOff>
    </xdr:from>
    <xdr:to>
      <xdr:col>98</xdr:col>
      <xdr:colOff>38100</xdr:colOff>
      <xdr:row>59</xdr:row>
      <xdr:rowOff>40348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5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31475</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4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22222</xdr:rowOff>
    </xdr:from>
    <xdr:to>
      <xdr:col>116</xdr:col>
      <xdr:colOff>63500</xdr:colOff>
      <xdr:row>77</xdr:row>
      <xdr:rowOff>49631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223872"/>
          <a:ext cx="838200" cy="2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49631</xdr:rowOff>
    </xdr:from>
    <xdr:to>
      <xdr:col>111</xdr:col>
      <xdr:colOff>177800</xdr:colOff>
      <xdr:row>77</xdr:row>
      <xdr:rowOff>51850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251281"/>
          <a:ext cx="889000" cy="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51850</xdr:rowOff>
    </xdr:from>
    <xdr:to>
      <xdr:col>107</xdr:col>
      <xdr:colOff>50800</xdr:colOff>
      <xdr:row>77</xdr:row>
      <xdr:rowOff>74183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253500"/>
          <a:ext cx="889000" cy="2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41356</xdr:rowOff>
    </xdr:from>
    <xdr:to>
      <xdr:col>102</xdr:col>
      <xdr:colOff>114300</xdr:colOff>
      <xdr:row>77</xdr:row>
      <xdr:rowOff>74183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900106"/>
          <a:ext cx="889000" cy="37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142872</xdr:rowOff>
    </xdr:from>
    <xdr:to>
      <xdr:col>116</xdr:col>
      <xdr:colOff>114300</xdr:colOff>
      <xdr:row>77</xdr:row>
      <xdr:rowOff>73022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7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121299</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15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170281</xdr:rowOff>
    </xdr:from>
    <xdr:to>
      <xdr:col>112</xdr:col>
      <xdr:colOff>38100</xdr:colOff>
      <xdr:row>77</xdr:row>
      <xdr:rowOff>100431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91558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29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1050</xdr:rowOff>
    </xdr:from>
    <xdr:to>
      <xdr:col>107</xdr:col>
      <xdr:colOff>101600</xdr:colOff>
      <xdr:row>77</xdr:row>
      <xdr:rowOff>102650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0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93777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29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23383</xdr:rowOff>
    </xdr:from>
    <xdr:to>
      <xdr:col>102</xdr:col>
      <xdr:colOff>165100</xdr:colOff>
      <xdr:row>77</xdr:row>
      <xdr:rowOff>124983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2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116110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1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162006</xdr:rowOff>
    </xdr:from>
    <xdr:to>
      <xdr:col>98</xdr:col>
      <xdr:colOff>38100</xdr:colOff>
      <xdr:row>75</xdr:row>
      <xdr:rowOff>92156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84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108683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62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aseline="0">
              <a:solidFill>
                <a:sysClr val="windowText" lastClr="000000"/>
              </a:solidFill>
              <a:effectLst/>
              <a:latin typeface="+mn-lt"/>
              <a:ea typeface="+mn-ea"/>
              <a:cs typeface="+mn-cs"/>
            </a:rPr>
            <a:t>　</a:t>
          </a:r>
          <a:r>
            <a:rPr kumimoji="1" lang="ja-JP" altLang="ja-JP" sz="1100" baseline="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68,087</a:t>
          </a:r>
          <a:r>
            <a:rPr kumimoji="1" lang="ja-JP" altLang="ja-JP" sz="1100">
              <a:solidFill>
                <a:schemeClr val="dk1"/>
              </a:solidFill>
              <a:effectLst/>
              <a:latin typeface="+mn-lt"/>
              <a:ea typeface="+mn-ea"/>
              <a:cs typeface="+mn-cs"/>
            </a:rPr>
            <a:t>円、前年度比</a:t>
          </a:r>
          <a:r>
            <a:rPr kumimoji="1" lang="en-US" altLang="ja-JP" sz="1100">
              <a:solidFill>
                <a:schemeClr val="dk1"/>
              </a:solidFill>
              <a:effectLst/>
              <a:latin typeface="+mn-lt"/>
              <a:ea typeface="+mn-ea"/>
              <a:cs typeface="+mn-cs"/>
            </a:rPr>
            <a:t>1,898</a:t>
          </a:r>
          <a:r>
            <a:rPr kumimoji="1" lang="ja-JP" altLang="ja-JP" sz="1100">
              <a:solidFill>
                <a:schemeClr val="dk1"/>
              </a:solidFill>
              <a:effectLst/>
              <a:latin typeface="+mn-lt"/>
              <a:ea typeface="+mn-ea"/>
              <a:cs typeface="+mn-cs"/>
            </a:rPr>
            <a:t>円の増となっている。主な要因は道の駅越前たけふ施設管理が通年化したことや労務費・</a:t>
          </a:r>
          <a:r>
            <a:rPr lang="ja-JP" altLang="ja-JP" sz="1100">
              <a:solidFill>
                <a:schemeClr val="dk1"/>
              </a:solidFill>
              <a:effectLst/>
              <a:latin typeface="+mn-lt"/>
              <a:ea typeface="+mn-ea"/>
              <a:cs typeface="+mn-cs"/>
            </a:rPr>
            <a:t>資材高騰等の影響によるものである。</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扶助費は、住民一人当たり</a:t>
          </a:r>
          <a:r>
            <a:rPr kumimoji="1" lang="en-US" altLang="ja-JP" sz="1200">
              <a:solidFill>
                <a:schemeClr val="dk1"/>
              </a:solidFill>
              <a:effectLst/>
              <a:latin typeface="+mn-lt"/>
              <a:ea typeface="+mn-ea"/>
              <a:cs typeface="+mn-cs"/>
            </a:rPr>
            <a:t>102,141</a:t>
          </a:r>
          <a:r>
            <a:rPr kumimoji="1" lang="ja-JP" altLang="ja-JP" sz="1200">
              <a:solidFill>
                <a:schemeClr val="dk1"/>
              </a:solidFill>
              <a:effectLst/>
              <a:latin typeface="+mn-lt"/>
              <a:ea typeface="+mn-ea"/>
              <a:cs typeface="+mn-cs"/>
            </a:rPr>
            <a:t>円、前年度比</a:t>
          </a:r>
          <a:r>
            <a:rPr kumimoji="1" lang="en-US" altLang="ja-JP" sz="1200">
              <a:solidFill>
                <a:schemeClr val="dk1"/>
              </a:solidFill>
              <a:effectLst/>
              <a:latin typeface="+mn-lt"/>
              <a:ea typeface="+mn-ea"/>
              <a:cs typeface="+mn-cs"/>
            </a:rPr>
            <a:t>8,255</a:t>
          </a:r>
          <a:r>
            <a:rPr kumimoji="1" lang="ja-JP" altLang="ja-JP" sz="1200">
              <a:solidFill>
                <a:schemeClr val="dk1"/>
              </a:solidFill>
              <a:effectLst/>
              <a:latin typeface="+mn-lt"/>
              <a:ea typeface="+mn-ea"/>
              <a:cs typeface="+mn-cs"/>
            </a:rPr>
            <a:t>円の増となっている。主な要因は住民税非課税世帯等への給付金や公定価格の上昇によるものである。</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投資及び出資金は、</a:t>
          </a:r>
          <a:r>
            <a:rPr kumimoji="1" lang="ja-JP" altLang="ja-JP" sz="1200">
              <a:solidFill>
                <a:schemeClr val="dk1"/>
              </a:solidFill>
              <a:effectLst/>
              <a:latin typeface="+mn-lt"/>
              <a:ea typeface="+mn-ea"/>
              <a:cs typeface="+mn-cs"/>
            </a:rPr>
            <a:t>住民一人当たり</a:t>
          </a:r>
          <a:r>
            <a:rPr kumimoji="1" lang="en-US" altLang="ja-JP" sz="1200">
              <a:solidFill>
                <a:schemeClr val="dk1"/>
              </a:solidFill>
              <a:effectLst/>
              <a:latin typeface="+mn-lt"/>
              <a:ea typeface="+mn-ea"/>
              <a:cs typeface="+mn-cs"/>
            </a:rPr>
            <a:t>6,870</a:t>
          </a:r>
          <a:r>
            <a:rPr kumimoji="1" lang="ja-JP" altLang="ja-JP" sz="1200">
              <a:solidFill>
                <a:schemeClr val="dk1"/>
              </a:solidFill>
              <a:effectLst/>
              <a:latin typeface="+mn-lt"/>
              <a:ea typeface="+mn-ea"/>
              <a:cs typeface="+mn-cs"/>
            </a:rPr>
            <a:t>円、前年度比</a:t>
          </a:r>
          <a:r>
            <a:rPr kumimoji="1" lang="en-US" altLang="ja-JP" sz="1200">
              <a:solidFill>
                <a:schemeClr val="dk1"/>
              </a:solidFill>
              <a:effectLst/>
              <a:latin typeface="+mn-lt"/>
              <a:ea typeface="+mn-ea"/>
              <a:cs typeface="+mn-cs"/>
            </a:rPr>
            <a:t>3,763</a:t>
          </a:r>
          <a:r>
            <a:rPr kumimoji="1" lang="ja-JP" altLang="ja-JP" sz="1200">
              <a:solidFill>
                <a:schemeClr val="dk1"/>
              </a:solidFill>
              <a:effectLst/>
              <a:latin typeface="+mn-lt"/>
              <a:ea typeface="+mn-ea"/>
              <a:cs typeface="+mn-cs"/>
            </a:rPr>
            <a:t>円の増となっている。主な要因</a:t>
          </a:r>
          <a:r>
            <a:rPr kumimoji="1" lang="ja-JP" altLang="en-US" sz="1200">
              <a:solidFill>
                <a:schemeClr val="dk1"/>
              </a:solidFill>
              <a:effectLst/>
              <a:latin typeface="+mn-lt"/>
              <a:ea typeface="+mn-ea"/>
              <a:cs typeface="+mn-cs"/>
            </a:rPr>
            <a:t>は下水道事業会計への繰出を補助費等から出資金に振り替えた影響による</a:t>
          </a:r>
          <a:r>
            <a:rPr kumimoji="1" lang="ja-JP" altLang="ja-JP" sz="1200">
              <a:solidFill>
                <a:schemeClr val="dk1"/>
              </a:solidFill>
              <a:effectLst/>
              <a:latin typeface="+mn-lt"/>
              <a:ea typeface="+mn-ea"/>
              <a:cs typeface="+mn-cs"/>
            </a:rPr>
            <a:t>ものである。</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aseline="0">
              <a:solidFill>
                <a:sysClr val="windowText" lastClr="000000"/>
              </a:solidFill>
              <a:effectLst/>
              <a:latin typeface="+mn-lt"/>
              <a:ea typeface="+mn-ea"/>
              <a:cs typeface="+mn-cs"/>
            </a:rPr>
            <a:t>　</a:t>
          </a:r>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63,715</a:t>
          </a:r>
          <a:r>
            <a:rPr kumimoji="1" lang="ja-JP" altLang="ja-JP" sz="1100">
              <a:solidFill>
                <a:schemeClr val="dk1"/>
              </a:solidFill>
              <a:effectLst/>
              <a:latin typeface="+mn-lt"/>
              <a:ea typeface="+mn-ea"/>
              <a:cs typeface="+mn-cs"/>
            </a:rPr>
            <a:t>円、前年度比</a:t>
          </a:r>
          <a:r>
            <a:rPr kumimoji="1" lang="en-US" altLang="ja-JP" sz="1100">
              <a:solidFill>
                <a:schemeClr val="dk1"/>
              </a:solidFill>
              <a:effectLst/>
              <a:latin typeface="+mn-lt"/>
              <a:ea typeface="+mn-ea"/>
              <a:cs typeface="+mn-cs"/>
            </a:rPr>
            <a:t>587</a:t>
          </a:r>
          <a:r>
            <a:rPr kumimoji="1" lang="ja-JP" altLang="ja-JP" sz="1100">
              <a:solidFill>
                <a:schemeClr val="dk1"/>
              </a:solidFill>
              <a:effectLst/>
              <a:latin typeface="+mn-lt"/>
              <a:ea typeface="+mn-ea"/>
              <a:cs typeface="+mn-cs"/>
            </a:rPr>
            <a:t>円の減となっている。主な要因は新公立認定こども園の整備があるものの、北陸新幹線越前たけふ駅の周辺整備が終了したことによるものである。</a:t>
          </a:r>
          <a:endParaRPr lang="ja-JP" altLang="ja-JP" sz="1200">
            <a:effectLst/>
          </a:endParaRPr>
        </a:p>
        <a:p>
          <a:r>
            <a:rPr kumimoji="1" lang="ja-JP" altLang="en-US" sz="1200">
              <a:solidFill>
                <a:sysClr val="windowText" lastClr="000000"/>
              </a:solidFill>
              <a:effectLst/>
              <a:latin typeface="+mn-lt"/>
              <a:ea typeface="+mn-ea"/>
              <a:cs typeface="+mn-cs"/>
            </a:rPr>
            <a:t>　積立金</a:t>
          </a:r>
          <a:r>
            <a:rPr kumimoji="1" lang="ja-JP" altLang="ja-JP" sz="1200">
              <a:solidFill>
                <a:sysClr val="windowText" lastClr="000000"/>
              </a:solidFill>
              <a:effectLst/>
              <a:latin typeface="+mn-lt"/>
              <a:ea typeface="+mn-ea"/>
              <a:cs typeface="+mn-cs"/>
            </a:rPr>
            <a:t>は、住民一人当たり</a:t>
          </a:r>
          <a:r>
            <a:rPr kumimoji="1" lang="en-US" altLang="ja-JP" sz="1200">
              <a:solidFill>
                <a:sysClr val="windowText" lastClr="000000"/>
              </a:solidFill>
              <a:effectLst/>
              <a:latin typeface="+mn-lt"/>
              <a:ea typeface="+mn-ea"/>
              <a:cs typeface="+mn-cs"/>
            </a:rPr>
            <a:t>13,436</a:t>
          </a:r>
          <a:r>
            <a:rPr kumimoji="1" lang="ja-JP" altLang="ja-JP" sz="1200">
              <a:solidFill>
                <a:sysClr val="windowText" lastClr="000000"/>
              </a:solidFill>
              <a:effectLst/>
              <a:latin typeface="+mn-lt"/>
              <a:ea typeface="+mn-ea"/>
              <a:cs typeface="+mn-cs"/>
            </a:rPr>
            <a:t>円、前年度比</a:t>
          </a:r>
          <a:r>
            <a:rPr kumimoji="1" lang="en-US" altLang="ja-JP" sz="1200">
              <a:solidFill>
                <a:sysClr val="windowText" lastClr="000000"/>
              </a:solidFill>
              <a:effectLst/>
              <a:latin typeface="+mn-lt"/>
              <a:ea typeface="+mn-ea"/>
              <a:cs typeface="+mn-cs"/>
            </a:rPr>
            <a:t>4,990</a:t>
          </a:r>
          <a:r>
            <a:rPr kumimoji="1" lang="ja-JP" altLang="ja-JP" sz="1200">
              <a:solidFill>
                <a:sysClr val="windowText" lastClr="000000"/>
              </a:solidFill>
              <a:effectLst/>
              <a:latin typeface="+mn-lt"/>
              <a:ea typeface="+mn-ea"/>
              <a:cs typeface="+mn-cs"/>
            </a:rPr>
            <a:t>円の</a:t>
          </a:r>
          <a:r>
            <a:rPr kumimoji="1" lang="ja-JP" altLang="en-US" sz="1200">
              <a:solidFill>
                <a:sysClr val="windowText" lastClr="000000"/>
              </a:solidFill>
              <a:effectLst/>
              <a:latin typeface="+mn-lt"/>
              <a:ea typeface="+mn-ea"/>
              <a:cs typeface="+mn-cs"/>
            </a:rPr>
            <a:t>減</a:t>
          </a:r>
          <a:r>
            <a:rPr kumimoji="1" lang="ja-JP" altLang="ja-JP" sz="1200">
              <a:solidFill>
                <a:sysClr val="windowText" lastClr="000000"/>
              </a:solidFill>
              <a:effectLst/>
              <a:latin typeface="+mn-lt"/>
              <a:ea typeface="+mn-ea"/>
              <a:cs typeface="+mn-cs"/>
            </a:rPr>
            <a:t>となっている。主な要因は</a:t>
          </a:r>
          <a:r>
            <a:rPr kumimoji="1" lang="ja-JP" altLang="ja-JP" sz="1100">
              <a:solidFill>
                <a:schemeClr val="dk1"/>
              </a:solidFill>
              <a:effectLst/>
              <a:latin typeface="+mn-lt"/>
              <a:ea typeface="+mn-ea"/>
              <a:cs typeface="+mn-cs"/>
            </a:rPr>
            <a:t>減債基金や社会基盤整備基金への積立が減少した影響によるものである。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a:t>
          </a:r>
          <a:r>
            <a:rPr kumimoji="1" lang="ja-JP" altLang="ja-JP" sz="1200">
              <a:solidFill>
                <a:srgbClr val="FF0000"/>
              </a:solidFill>
              <a:effectLst/>
              <a:latin typeface="+mn-lt"/>
              <a:ea typeface="+mn-ea"/>
              <a:cs typeface="+mn-cs"/>
            </a:rPr>
            <a:t>　</a:t>
          </a:r>
          <a:endParaRPr lang="ja-JP" altLang="ja-JP" sz="1200">
            <a:solidFill>
              <a:srgbClr val="FF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79,907
75,493
230.70
41,416,431
40,441,425
933,311
21,050,501
43,288,301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32258</xdr:rowOff>
    </xdr:from>
    <xdr:to>
      <xdr:col>24</xdr:col>
      <xdr:colOff>63500</xdr:colOff>
      <xdr:row>36</xdr:row>
      <xdr:rowOff>65176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04458"/>
          <a:ext cx="8382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32258</xdr:rowOff>
    </xdr:from>
    <xdr:to>
      <xdr:col>19</xdr:col>
      <xdr:colOff>177800</xdr:colOff>
      <xdr:row>36</xdr:row>
      <xdr:rowOff>39116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0445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39116</xdr:rowOff>
    </xdr:from>
    <xdr:to>
      <xdr:col>15</xdr:col>
      <xdr:colOff>50800</xdr:colOff>
      <xdr:row>36</xdr:row>
      <xdr:rowOff>84836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113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135128</xdr:rowOff>
    </xdr:from>
    <xdr:to>
      <xdr:col>10</xdr:col>
      <xdr:colOff>114300</xdr:colOff>
      <xdr:row>36</xdr:row>
      <xdr:rowOff>84836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35878"/>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14376</xdr:rowOff>
    </xdr:from>
    <xdr:to>
      <xdr:col>24</xdr:col>
      <xdr:colOff>114300</xdr:colOff>
      <xdr:row>36</xdr:row>
      <xdr:rowOff>115976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164253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6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152908</xdr:rowOff>
    </xdr:from>
    <xdr:to>
      <xdr:col>20</xdr:col>
      <xdr:colOff>38100</xdr:colOff>
      <xdr:row>36</xdr:row>
      <xdr:rowOff>83058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74185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4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159766</xdr:rowOff>
    </xdr:from>
    <xdr:to>
      <xdr:col>15</xdr:col>
      <xdr:colOff>101600</xdr:colOff>
      <xdr:row>36</xdr:row>
      <xdr:rowOff>89916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6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81043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5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34036</xdr:rowOff>
    </xdr:from>
    <xdr:to>
      <xdr:col>10</xdr:col>
      <xdr:colOff>165100</xdr:colOff>
      <xdr:row>36</xdr:row>
      <xdr:rowOff>135636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126763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9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84328</xdr:rowOff>
    </xdr:from>
    <xdr:to>
      <xdr:col>6</xdr:col>
      <xdr:colOff>38100</xdr:colOff>
      <xdr:row>36</xdr:row>
      <xdr:rowOff>14478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5605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164791</xdr:rowOff>
    </xdr:from>
    <xdr:to>
      <xdr:col>24</xdr:col>
      <xdr:colOff>63500</xdr:colOff>
      <xdr:row>56</xdr:row>
      <xdr:rowOff>167095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765991"/>
          <a:ext cx="838200" cy="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164727</xdr:rowOff>
    </xdr:from>
    <xdr:to>
      <xdr:col>19</xdr:col>
      <xdr:colOff>177800</xdr:colOff>
      <xdr:row>56</xdr:row>
      <xdr:rowOff>167095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765927"/>
          <a:ext cx="889000" cy="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18369</xdr:rowOff>
    </xdr:from>
    <xdr:to>
      <xdr:col>15</xdr:col>
      <xdr:colOff>50800</xdr:colOff>
      <xdr:row>56</xdr:row>
      <xdr:rowOff>164727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276669"/>
          <a:ext cx="889000" cy="48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18369</xdr:rowOff>
    </xdr:from>
    <xdr:to>
      <xdr:col>10</xdr:col>
      <xdr:colOff>114300</xdr:colOff>
      <xdr:row>55</xdr:row>
      <xdr:rowOff>161344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276669"/>
          <a:ext cx="889000" cy="31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102660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113991</xdr:rowOff>
    </xdr:from>
    <xdr:to>
      <xdr:col>24</xdr:col>
      <xdr:colOff>114300</xdr:colOff>
      <xdr:row>57</xdr:row>
      <xdr:rowOff>44141</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1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92418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9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116295</xdr:rowOff>
    </xdr:from>
    <xdr:to>
      <xdr:col>20</xdr:col>
      <xdr:colOff>38100</xdr:colOff>
      <xdr:row>57</xdr:row>
      <xdr:rowOff>46445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1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37572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1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113927</xdr:rowOff>
    </xdr:from>
    <xdr:to>
      <xdr:col>15</xdr:col>
      <xdr:colOff>101600</xdr:colOff>
      <xdr:row>57</xdr:row>
      <xdr:rowOff>44077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1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35204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0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139019</xdr:rowOff>
    </xdr:from>
    <xdr:to>
      <xdr:col>10</xdr:col>
      <xdr:colOff>165100</xdr:colOff>
      <xdr:row>54</xdr:row>
      <xdr:rowOff>69169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22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85696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00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110544</xdr:rowOff>
    </xdr:from>
    <xdr:to>
      <xdr:col>6</xdr:col>
      <xdr:colOff>38100</xdr:colOff>
      <xdr:row>56</xdr:row>
      <xdr:rowOff>40694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57221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31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98345</xdr:rowOff>
    </xdr:from>
    <xdr:to>
      <xdr:col>24</xdr:col>
      <xdr:colOff>63500</xdr:colOff>
      <xdr:row>76</xdr:row>
      <xdr:rowOff>149279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57095"/>
          <a:ext cx="838200" cy="22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113390</xdr:rowOff>
    </xdr:from>
    <xdr:to>
      <xdr:col>19</xdr:col>
      <xdr:colOff>177800</xdr:colOff>
      <xdr:row>76</xdr:row>
      <xdr:rowOff>149279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43590"/>
          <a:ext cx="889000" cy="3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113390</xdr:rowOff>
    </xdr:from>
    <xdr:to>
      <xdr:col>15</xdr:col>
      <xdr:colOff>50800</xdr:colOff>
      <xdr:row>77</xdr:row>
      <xdr:rowOff>168036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43590"/>
          <a:ext cx="889000" cy="22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168036</xdr:rowOff>
    </xdr:from>
    <xdr:to>
      <xdr:col>10</xdr:col>
      <xdr:colOff>114300</xdr:colOff>
      <xdr:row>78</xdr:row>
      <xdr:rowOff>6775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69686"/>
          <a:ext cx="889000" cy="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47545</xdr:rowOff>
    </xdr:from>
    <xdr:to>
      <xdr:col>24</xdr:col>
      <xdr:colOff>114300</xdr:colOff>
      <xdr:row>75</xdr:row>
      <xdr:rowOff>149144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062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70422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57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98479</xdr:rowOff>
    </xdr:from>
    <xdr:to>
      <xdr:col>20</xdr:col>
      <xdr:colOff>38100</xdr:colOff>
      <xdr:row>77</xdr:row>
      <xdr:rowOff>28629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2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19756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62590</xdr:rowOff>
    </xdr:from>
    <xdr:to>
      <xdr:col>15</xdr:col>
      <xdr:colOff>101600</xdr:colOff>
      <xdr:row>76</xdr:row>
      <xdr:rowOff>164190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9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155317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8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117236</xdr:rowOff>
    </xdr:from>
    <xdr:to>
      <xdr:col>10</xdr:col>
      <xdr:colOff>165100</xdr:colOff>
      <xdr:row>78</xdr:row>
      <xdr:rowOff>47386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1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38513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1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127425</xdr:rowOff>
    </xdr:from>
    <xdr:to>
      <xdr:col>6</xdr:col>
      <xdr:colOff>38100</xdr:colOff>
      <xdr:row>78</xdr:row>
      <xdr:rowOff>57575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2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48702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21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113982</xdr:rowOff>
    </xdr:from>
    <xdr:to>
      <xdr:col>24</xdr:col>
      <xdr:colOff>63500</xdr:colOff>
      <xdr:row>98</xdr:row>
      <xdr:rowOff>21610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44632"/>
          <a:ext cx="838200" cy="7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113982</xdr:rowOff>
    </xdr:from>
    <xdr:to>
      <xdr:col>19</xdr:col>
      <xdr:colOff>177800</xdr:colOff>
      <xdr:row>97</xdr:row>
      <xdr:rowOff>136119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44632"/>
          <a:ext cx="889000" cy="2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136119</xdr:rowOff>
    </xdr:from>
    <xdr:to>
      <xdr:col>15</xdr:col>
      <xdr:colOff>50800</xdr:colOff>
      <xdr:row>98</xdr:row>
      <xdr:rowOff>94018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66769"/>
          <a:ext cx="889000" cy="12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94018</xdr:rowOff>
    </xdr:from>
    <xdr:to>
      <xdr:col>10</xdr:col>
      <xdr:colOff>114300</xdr:colOff>
      <xdr:row>98</xdr:row>
      <xdr:rowOff>104515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96118"/>
          <a:ext cx="8890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142260</xdr:rowOff>
    </xdr:from>
    <xdr:to>
      <xdr:col>24</xdr:col>
      <xdr:colOff>114300</xdr:colOff>
      <xdr:row>98</xdr:row>
      <xdr:rowOff>72410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57187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8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63182</xdr:rowOff>
    </xdr:from>
    <xdr:to>
      <xdr:col>20</xdr:col>
      <xdr:colOff>38100</xdr:colOff>
      <xdr:row>97</xdr:row>
      <xdr:rowOff>164782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9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155909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85319</xdr:rowOff>
    </xdr:from>
    <xdr:to>
      <xdr:col>15</xdr:col>
      <xdr:colOff>101600</xdr:colOff>
      <xdr:row>98</xdr:row>
      <xdr:rowOff>15469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6596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0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43218</xdr:rowOff>
    </xdr:from>
    <xdr:to>
      <xdr:col>10</xdr:col>
      <xdr:colOff>165100</xdr:colOff>
      <xdr:row>98</xdr:row>
      <xdr:rowOff>144818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4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135945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3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53715</xdr:rowOff>
    </xdr:from>
    <xdr:to>
      <xdr:col>6</xdr:col>
      <xdr:colOff>38100</xdr:colOff>
      <xdr:row>98</xdr:row>
      <xdr:rowOff>155315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146442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4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3637</xdr:rowOff>
    </xdr:from>
    <xdr:to>
      <xdr:col>55</xdr:col>
      <xdr:colOff>0</xdr:colOff>
      <xdr:row>38</xdr:row>
      <xdr:rowOff>37927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1873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134945</xdr:rowOff>
    </xdr:from>
    <xdr:to>
      <xdr:col>50</xdr:col>
      <xdr:colOff>114300</xdr:colOff>
      <xdr:row>38</xdr:row>
      <xdr:rowOff>3637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478595"/>
          <a:ext cx="889000" cy="4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69521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58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133482</xdr:rowOff>
    </xdr:from>
    <xdr:to>
      <xdr:col>45</xdr:col>
      <xdr:colOff>177800</xdr:colOff>
      <xdr:row>37</xdr:row>
      <xdr:rowOff>134945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477132"/>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68242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5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35367</xdr:rowOff>
    </xdr:from>
    <xdr:to>
      <xdr:col>41</xdr:col>
      <xdr:colOff>50800</xdr:colOff>
      <xdr:row>37</xdr:row>
      <xdr:rowOff>133482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379017"/>
          <a:ext cx="889000" cy="9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68608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5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56903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57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158577</xdr:rowOff>
    </xdr:from>
    <xdr:to>
      <xdr:col>55</xdr:col>
      <xdr:colOff>50800</xdr:colOff>
      <xdr:row>38</xdr:row>
      <xdr:rowOff>88727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0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125208</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6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124287</xdr:rowOff>
    </xdr:from>
    <xdr:to>
      <xdr:col>50</xdr:col>
      <xdr:colOff>165100</xdr:colOff>
      <xdr:row>38</xdr:row>
      <xdr:rowOff>54437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6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70964</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24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84145</xdr:rowOff>
    </xdr:from>
    <xdr:to>
      <xdr:col>46</xdr:col>
      <xdr:colOff>38100</xdr:colOff>
      <xdr:row>38</xdr:row>
      <xdr:rowOff>14295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2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30822</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20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82682</xdr:rowOff>
    </xdr:from>
    <xdr:to>
      <xdr:col>41</xdr:col>
      <xdr:colOff>101600</xdr:colOff>
      <xdr:row>38</xdr:row>
      <xdr:rowOff>12832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2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29359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20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156017</xdr:rowOff>
    </xdr:from>
    <xdr:to>
      <xdr:col>36</xdr:col>
      <xdr:colOff>165100</xdr:colOff>
      <xdr:row>37</xdr:row>
      <xdr:rowOff>86167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32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102694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10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168249</xdr:rowOff>
    </xdr:from>
    <xdr:to>
      <xdr:col>55</xdr:col>
      <xdr:colOff>0</xdr:colOff>
      <xdr:row>58</xdr:row>
      <xdr:rowOff>20358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940899"/>
          <a:ext cx="838200" cy="2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134752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0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19342</xdr:rowOff>
    </xdr:from>
    <xdr:to>
      <xdr:col>50</xdr:col>
      <xdr:colOff>114300</xdr:colOff>
      <xdr:row>58</xdr:row>
      <xdr:rowOff>20358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963442"/>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72242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100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15913</xdr:rowOff>
    </xdr:from>
    <xdr:to>
      <xdr:col>45</xdr:col>
      <xdr:colOff>177800</xdr:colOff>
      <xdr:row>58</xdr:row>
      <xdr:rowOff>19342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96001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78046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100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149492</xdr:rowOff>
    </xdr:from>
    <xdr:to>
      <xdr:col>41</xdr:col>
      <xdr:colOff>50800</xdr:colOff>
      <xdr:row>58</xdr:row>
      <xdr:rowOff>15913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922142"/>
          <a:ext cx="889000" cy="3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96334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100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85589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1002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117449</xdr:rowOff>
    </xdr:from>
    <xdr:to>
      <xdr:col>55</xdr:col>
      <xdr:colOff>50800</xdr:colOff>
      <xdr:row>58</xdr:row>
      <xdr:rowOff>47599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9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140326</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74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141008</xdr:rowOff>
    </xdr:from>
    <xdr:to>
      <xdr:col>50</xdr:col>
      <xdr:colOff>165100</xdr:colOff>
      <xdr:row>58</xdr:row>
      <xdr:rowOff>71158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1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87685</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68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139992</xdr:rowOff>
    </xdr:from>
    <xdr:to>
      <xdr:col>46</xdr:col>
      <xdr:colOff>38100</xdr:colOff>
      <xdr:row>58</xdr:row>
      <xdr:rowOff>70142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86669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68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136563</xdr:rowOff>
    </xdr:from>
    <xdr:to>
      <xdr:col>41</xdr:col>
      <xdr:colOff>101600</xdr:colOff>
      <xdr:row>58</xdr:row>
      <xdr:rowOff>66713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0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83240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68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98692</xdr:rowOff>
    </xdr:from>
    <xdr:to>
      <xdr:col>36</xdr:col>
      <xdr:colOff>165100</xdr:colOff>
      <xdr:row>58</xdr:row>
      <xdr:rowOff>28842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45369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64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17418</xdr:rowOff>
    </xdr:from>
    <xdr:to>
      <xdr:col>55</xdr:col>
      <xdr:colOff>0</xdr:colOff>
      <xdr:row>76</xdr:row>
      <xdr:rowOff>80283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047618"/>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170732</xdr:rowOff>
    </xdr:from>
    <xdr:to>
      <xdr:col>50</xdr:col>
      <xdr:colOff>114300</xdr:colOff>
      <xdr:row>76</xdr:row>
      <xdr:rowOff>17418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029482"/>
          <a:ext cx="889000" cy="1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170732</xdr:rowOff>
    </xdr:from>
    <xdr:to>
      <xdr:col>45</xdr:col>
      <xdr:colOff>177800</xdr:colOff>
      <xdr:row>76</xdr:row>
      <xdr:rowOff>55042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029482"/>
          <a:ext cx="889000" cy="5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55042</xdr:rowOff>
    </xdr:from>
    <xdr:to>
      <xdr:col>41</xdr:col>
      <xdr:colOff>50800</xdr:colOff>
      <xdr:row>77</xdr:row>
      <xdr:rowOff>30181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085242"/>
          <a:ext cx="889000" cy="14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70356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29483</xdr:rowOff>
    </xdr:from>
    <xdr:to>
      <xdr:col>55</xdr:col>
      <xdr:colOff>50800</xdr:colOff>
      <xdr:row>76</xdr:row>
      <xdr:rowOff>131083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05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52360</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91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138068</xdr:rowOff>
    </xdr:from>
    <xdr:to>
      <xdr:col>50</xdr:col>
      <xdr:colOff>165100</xdr:colOff>
      <xdr:row>76</xdr:row>
      <xdr:rowOff>68219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9968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84745</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77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119932</xdr:rowOff>
    </xdr:from>
    <xdr:to>
      <xdr:col>46</xdr:col>
      <xdr:colOff>38100</xdr:colOff>
      <xdr:row>76</xdr:row>
      <xdr:rowOff>50082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97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66609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75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4242</xdr:rowOff>
    </xdr:from>
    <xdr:to>
      <xdr:col>41</xdr:col>
      <xdr:colOff>101600</xdr:colOff>
      <xdr:row>76</xdr:row>
      <xdr:rowOff>105842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03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122369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80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150831</xdr:rowOff>
    </xdr:from>
    <xdr:to>
      <xdr:col>36</xdr:col>
      <xdr:colOff>165100</xdr:colOff>
      <xdr:row>77</xdr:row>
      <xdr:rowOff>80981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18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97509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95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49223</xdr:rowOff>
    </xdr:from>
    <xdr:to>
      <xdr:col>55</xdr:col>
      <xdr:colOff>0</xdr:colOff>
      <xdr:row>96</xdr:row>
      <xdr:rowOff>45794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336973"/>
          <a:ext cx="838200" cy="16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49223</xdr:rowOff>
    </xdr:from>
    <xdr:to>
      <xdr:col>50</xdr:col>
      <xdr:colOff>114300</xdr:colOff>
      <xdr:row>96</xdr:row>
      <xdr:rowOff>28387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336973"/>
          <a:ext cx="889000" cy="15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28387</xdr:rowOff>
    </xdr:from>
    <xdr:to>
      <xdr:col>45</xdr:col>
      <xdr:colOff>177800</xdr:colOff>
      <xdr:row>96</xdr:row>
      <xdr:rowOff>156812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487587"/>
          <a:ext cx="889000" cy="12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156812</xdr:rowOff>
    </xdr:from>
    <xdr:to>
      <xdr:col>41</xdr:col>
      <xdr:colOff>50800</xdr:colOff>
      <xdr:row>97</xdr:row>
      <xdr:rowOff>121151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616012"/>
          <a:ext cx="889000" cy="13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78675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166444</xdr:rowOff>
    </xdr:from>
    <xdr:to>
      <xdr:col>55</xdr:col>
      <xdr:colOff>50800</xdr:colOff>
      <xdr:row>96</xdr:row>
      <xdr:rowOff>96594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5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17871</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30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169873</xdr:rowOff>
    </xdr:from>
    <xdr:to>
      <xdr:col>50</xdr:col>
      <xdr:colOff>165100</xdr:colOff>
      <xdr:row>95</xdr:row>
      <xdr:rowOff>100023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28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116550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06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149037</xdr:rowOff>
    </xdr:from>
    <xdr:to>
      <xdr:col>46</xdr:col>
      <xdr:colOff>38100</xdr:colOff>
      <xdr:row>96</xdr:row>
      <xdr:rowOff>79187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43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95714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21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106012</xdr:rowOff>
    </xdr:from>
    <xdr:to>
      <xdr:col>41</xdr:col>
      <xdr:colOff>101600</xdr:colOff>
      <xdr:row>97</xdr:row>
      <xdr:rowOff>36162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6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52689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34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70351</xdr:rowOff>
    </xdr:from>
    <xdr:to>
      <xdr:col>36</xdr:col>
      <xdr:colOff>165100</xdr:colOff>
      <xdr:row>98</xdr:row>
      <xdr:rowOff>501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0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163078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9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156891</xdr:rowOff>
    </xdr:from>
    <xdr:to>
      <xdr:col>85</xdr:col>
      <xdr:colOff>127000</xdr:colOff>
      <xdr:row>37</xdr:row>
      <xdr:rowOff>7066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29091"/>
          <a:ext cx="838200" cy="2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7066</xdr:rowOff>
    </xdr:from>
    <xdr:to>
      <xdr:col>81</xdr:col>
      <xdr:colOff>50800</xdr:colOff>
      <xdr:row>37</xdr:row>
      <xdr:rowOff>20325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50716"/>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20325</xdr:rowOff>
    </xdr:from>
    <xdr:to>
      <xdr:col>76</xdr:col>
      <xdr:colOff>114300</xdr:colOff>
      <xdr:row>37</xdr:row>
      <xdr:rowOff>23571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63975"/>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3409</xdr:rowOff>
    </xdr:from>
    <xdr:to>
      <xdr:col>71</xdr:col>
      <xdr:colOff>177800</xdr:colOff>
      <xdr:row>37</xdr:row>
      <xdr:rowOff>23571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47059"/>
          <a:ext cx="889000" cy="2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47530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106091</xdr:rowOff>
    </xdr:from>
    <xdr:to>
      <xdr:col>85</xdr:col>
      <xdr:colOff>177800</xdr:colOff>
      <xdr:row>37</xdr:row>
      <xdr:rowOff>36241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7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84518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5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127716</xdr:rowOff>
    </xdr:from>
    <xdr:to>
      <xdr:col>81</xdr:col>
      <xdr:colOff>101600</xdr:colOff>
      <xdr:row>37</xdr:row>
      <xdr:rowOff>57866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9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74393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7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140975</xdr:rowOff>
    </xdr:from>
    <xdr:to>
      <xdr:col>76</xdr:col>
      <xdr:colOff>165100</xdr:colOff>
      <xdr:row>37</xdr:row>
      <xdr:rowOff>71125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1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62252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0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144221</xdr:rowOff>
    </xdr:from>
    <xdr:to>
      <xdr:col>72</xdr:col>
      <xdr:colOff>38100</xdr:colOff>
      <xdr:row>37</xdr:row>
      <xdr:rowOff>74371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65498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0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124059</xdr:rowOff>
    </xdr:from>
    <xdr:to>
      <xdr:col>67</xdr:col>
      <xdr:colOff>101600</xdr:colOff>
      <xdr:row>37</xdr:row>
      <xdr:rowOff>54209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9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70736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7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146545</xdr:rowOff>
    </xdr:from>
    <xdr:to>
      <xdr:col>85</xdr:col>
      <xdr:colOff>127000</xdr:colOff>
      <xdr:row>58</xdr:row>
      <xdr:rowOff>16726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19195"/>
          <a:ext cx="838200" cy="4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82652</xdr:rowOff>
    </xdr:from>
    <xdr:to>
      <xdr:col>81</xdr:col>
      <xdr:colOff>50800</xdr:colOff>
      <xdr:row>58</xdr:row>
      <xdr:rowOff>16726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855302"/>
          <a:ext cx="889000" cy="10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82652</xdr:rowOff>
    </xdr:from>
    <xdr:to>
      <xdr:col>76</xdr:col>
      <xdr:colOff>114300</xdr:colOff>
      <xdr:row>58</xdr:row>
      <xdr:rowOff>68872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55302"/>
          <a:ext cx="889000" cy="15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68872</xdr:rowOff>
    </xdr:from>
    <xdr:to>
      <xdr:col>71</xdr:col>
      <xdr:colOff>177800</xdr:colOff>
      <xdr:row>58</xdr:row>
      <xdr:rowOff>90271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10012972"/>
          <a:ext cx="889000" cy="2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95745</xdr:rowOff>
    </xdr:from>
    <xdr:to>
      <xdr:col>85</xdr:col>
      <xdr:colOff>177800</xdr:colOff>
      <xdr:row>58</xdr:row>
      <xdr:rowOff>25895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6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74172</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4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137376</xdr:rowOff>
    </xdr:from>
    <xdr:to>
      <xdr:col>81</xdr:col>
      <xdr:colOff>101600</xdr:colOff>
      <xdr:row>58</xdr:row>
      <xdr:rowOff>67526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1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58653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0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31852</xdr:rowOff>
    </xdr:from>
    <xdr:to>
      <xdr:col>76</xdr:col>
      <xdr:colOff>165100</xdr:colOff>
      <xdr:row>57</xdr:row>
      <xdr:rowOff>133452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0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149979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57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18072</xdr:rowOff>
    </xdr:from>
    <xdr:to>
      <xdr:col>72</xdr:col>
      <xdr:colOff>38100</xdr:colOff>
      <xdr:row>58</xdr:row>
      <xdr:rowOff>119672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6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110799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5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39471</xdr:rowOff>
    </xdr:from>
    <xdr:to>
      <xdr:col>67</xdr:col>
      <xdr:colOff>101600</xdr:colOff>
      <xdr:row>58</xdr:row>
      <xdr:rowOff>141071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8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132198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7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129870</xdr:rowOff>
    </xdr:from>
    <xdr:to>
      <xdr:col>85</xdr:col>
      <xdr:colOff>127000</xdr:colOff>
      <xdr:row>78</xdr:row>
      <xdr:rowOff>131059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02970"/>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129870</xdr:rowOff>
    </xdr:from>
    <xdr:to>
      <xdr:col>81</xdr:col>
      <xdr:colOff>50800</xdr:colOff>
      <xdr:row>78</xdr:row>
      <xdr:rowOff>134854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02970"/>
          <a:ext cx="8890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134854</xdr:rowOff>
    </xdr:from>
    <xdr:to>
      <xdr:col>76</xdr:col>
      <xdr:colOff>114300</xdr:colOff>
      <xdr:row>78</xdr:row>
      <xdr:rowOff>139151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507954"/>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121869</xdr:rowOff>
    </xdr:from>
    <xdr:to>
      <xdr:col>71</xdr:col>
      <xdr:colOff>177800</xdr:colOff>
      <xdr:row>78</xdr:row>
      <xdr:rowOff>139151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94969"/>
          <a:ext cx="889000" cy="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80259</xdr:rowOff>
    </xdr:from>
    <xdr:to>
      <xdr:col>85</xdr:col>
      <xdr:colOff>177800</xdr:colOff>
      <xdr:row>79</xdr:row>
      <xdr:rowOff>10409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5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79070</xdr:rowOff>
    </xdr:from>
    <xdr:to>
      <xdr:col>81</xdr:col>
      <xdr:colOff>101600</xdr:colOff>
      <xdr:row>79</xdr:row>
      <xdr:rowOff>9220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347</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544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84054</xdr:rowOff>
    </xdr:from>
    <xdr:to>
      <xdr:col>76</xdr:col>
      <xdr:colOff>165100</xdr:colOff>
      <xdr:row>79</xdr:row>
      <xdr:rowOff>14204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5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5331</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49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88351</xdr:rowOff>
    </xdr:from>
    <xdr:to>
      <xdr:col>72</xdr:col>
      <xdr:colOff>38100</xdr:colOff>
      <xdr:row>79</xdr:row>
      <xdr:rowOff>18501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9628</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46333" y="13554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71069</xdr:rowOff>
    </xdr:from>
    <xdr:to>
      <xdr:col>67</xdr:col>
      <xdr:colOff>101600</xdr:colOff>
      <xdr:row>79</xdr:row>
      <xdr:rowOff>1219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4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163796</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536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46056</xdr:rowOff>
    </xdr:from>
    <xdr:to>
      <xdr:col>85</xdr:col>
      <xdr:colOff>127000</xdr:colOff>
      <xdr:row>94</xdr:row>
      <xdr:rowOff>68018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162356"/>
          <a:ext cx="838200" cy="2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68018</xdr:rowOff>
    </xdr:from>
    <xdr:to>
      <xdr:col>81</xdr:col>
      <xdr:colOff>50800</xdr:colOff>
      <xdr:row>94</xdr:row>
      <xdr:rowOff>143945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184318"/>
          <a:ext cx="889000" cy="7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143945</xdr:rowOff>
    </xdr:from>
    <xdr:to>
      <xdr:col>76</xdr:col>
      <xdr:colOff>114300</xdr:colOff>
      <xdr:row>95</xdr:row>
      <xdr:rowOff>1739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260245"/>
          <a:ext cx="889000" cy="2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170757</xdr:rowOff>
    </xdr:from>
    <xdr:to>
      <xdr:col>71</xdr:col>
      <xdr:colOff>177800</xdr:colOff>
      <xdr:row>95</xdr:row>
      <xdr:rowOff>1739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287057"/>
          <a:ext cx="889000" cy="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166706</xdr:rowOff>
    </xdr:from>
    <xdr:to>
      <xdr:col>85</xdr:col>
      <xdr:colOff>177800</xdr:colOff>
      <xdr:row>94</xdr:row>
      <xdr:rowOff>96856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1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18133</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96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17218</xdr:rowOff>
    </xdr:from>
    <xdr:to>
      <xdr:col>81</xdr:col>
      <xdr:colOff>101600</xdr:colOff>
      <xdr:row>94</xdr:row>
      <xdr:rowOff>118818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13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135345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90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93145</xdr:rowOff>
    </xdr:from>
    <xdr:to>
      <xdr:col>76</xdr:col>
      <xdr:colOff>165100</xdr:colOff>
      <xdr:row>95</xdr:row>
      <xdr:rowOff>23295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20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39822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98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122389</xdr:rowOff>
    </xdr:from>
    <xdr:to>
      <xdr:col>72</xdr:col>
      <xdr:colOff>38100</xdr:colOff>
      <xdr:row>95</xdr:row>
      <xdr:rowOff>52539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23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69066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01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119957</xdr:rowOff>
    </xdr:from>
    <xdr:to>
      <xdr:col>67</xdr:col>
      <xdr:colOff>101600</xdr:colOff>
      <xdr:row>95</xdr:row>
      <xdr:rowOff>50107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23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66634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01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aseline="0">
              <a:solidFill>
                <a:srgbClr val="FF0000"/>
              </a:solidFill>
              <a:effectLst/>
              <a:latin typeface="+mn-lt"/>
              <a:ea typeface="+mn-ea"/>
              <a:cs typeface="+mn-cs"/>
            </a:rPr>
            <a:t>　</a:t>
          </a:r>
          <a:r>
            <a:rPr kumimoji="1" lang="ja-JP" altLang="ja-JP" sz="1200">
              <a:solidFill>
                <a:schemeClr val="dk1"/>
              </a:solidFill>
              <a:effectLst/>
              <a:latin typeface="+mn-lt"/>
              <a:ea typeface="+mn-ea"/>
              <a:cs typeface="+mn-cs"/>
            </a:rPr>
            <a:t>民生費は、住民一人当たり</a:t>
          </a:r>
          <a:r>
            <a:rPr kumimoji="1" lang="en-US" altLang="ja-JP" sz="1200">
              <a:solidFill>
                <a:schemeClr val="dk1"/>
              </a:solidFill>
              <a:effectLst/>
              <a:latin typeface="+mn-lt"/>
              <a:ea typeface="+mn-ea"/>
              <a:cs typeface="+mn-cs"/>
            </a:rPr>
            <a:t>183,049</a:t>
          </a:r>
          <a:r>
            <a:rPr kumimoji="1" lang="ja-JP" altLang="ja-JP" sz="1200">
              <a:solidFill>
                <a:schemeClr val="dk1"/>
              </a:solidFill>
              <a:effectLst/>
              <a:latin typeface="+mn-lt"/>
              <a:ea typeface="+mn-ea"/>
              <a:cs typeface="+mn-cs"/>
            </a:rPr>
            <a:t>円、前年度比</a:t>
          </a:r>
          <a:r>
            <a:rPr kumimoji="1" lang="en-US" altLang="ja-JP" sz="1200">
              <a:solidFill>
                <a:schemeClr val="dk1"/>
              </a:solidFill>
              <a:effectLst/>
              <a:latin typeface="+mn-lt"/>
              <a:ea typeface="+mn-ea"/>
              <a:cs typeface="+mn-cs"/>
            </a:rPr>
            <a:t>20,429</a:t>
          </a:r>
          <a:r>
            <a:rPr kumimoji="1" lang="ja-JP" altLang="ja-JP" sz="1200">
              <a:solidFill>
                <a:schemeClr val="dk1"/>
              </a:solidFill>
              <a:effectLst/>
              <a:latin typeface="+mn-lt"/>
              <a:ea typeface="+mn-ea"/>
              <a:cs typeface="+mn-cs"/>
            </a:rPr>
            <a:t>円の増となっている。主な要因は住民税非課税世帯等の給付金や新公立こども園の整備によるものであ</a:t>
          </a:r>
          <a:r>
            <a:rPr kumimoji="1" lang="ja-JP" altLang="en-US" sz="1200">
              <a:solidFill>
                <a:schemeClr val="dk1"/>
              </a:solidFill>
              <a:effectLst/>
              <a:latin typeface="+mn-lt"/>
              <a:ea typeface="+mn-ea"/>
              <a:cs typeface="+mn-cs"/>
            </a:rPr>
            <a:t>る</a:t>
          </a:r>
          <a:r>
            <a:rPr kumimoji="1" lang="ja-JP" altLang="ja-JP" sz="1200">
              <a:solidFill>
                <a:schemeClr val="dk1"/>
              </a:solidFill>
              <a:effectLst/>
              <a:latin typeface="+mn-lt"/>
              <a:ea typeface="+mn-ea"/>
              <a:cs typeface="+mn-cs"/>
            </a:rPr>
            <a:t>。</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aseline="0">
              <a:solidFill>
                <a:sysClr val="windowText" lastClr="000000"/>
              </a:solidFill>
              <a:effectLst/>
              <a:latin typeface="+mn-lt"/>
              <a:ea typeface="+mn-ea"/>
              <a:cs typeface="+mn-cs"/>
            </a:rPr>
            <a:t>　</a:t>
          </a:r>
          <a:r>
            <a:rPr kumimoji="1" lang="ja-JP" altLang="ja-JP" sz="1100" baseline="0">
              <a:solidFill>
                <a:schemeClr val="dk1"/>
              </a:solidFill>
              <a:effectLst/>
              <a:latin typeface="+mn-lt"/>
              <a:ea typeface="+mn-ea"/>
              <a:cs typeface="+mn-cs"/>
            </a:rPr>
            <a:t>農林水産業</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17,252</a:t>
          </a:r>
          <a:r>
            <a:rPr kumimoji="1" lang="ja-JP" altLang="ja-JP" sz="1100">
              <a:solidFill>
                <a:schemeClr val="dk1"/>
              </a:solidFill>
              <a:effectLst/>
              <a:latin typeface="+mn-lt"/>
              <a:ea typeface="+mn-ea"/>
              <a:cs typeface="+mn-cs"/>
            </a:rPr>
            <a:t>円、前年度比</a:t>
          </a:r>
          <a:r>
            <a:rPr kumimoji="1" lang="en-US" altLang="ja-JP" sz="1100">
              <a:solidFill>
                <a:schemeClr val="dk1"/>
              </a:solidFill>
              <a:effectLst/>
              <a:latin typeface="+mn-lt"/>
              <a:ea typeface="+mn-ea"/>
              <a:cs typeface="+mn-cs"/>
            </a:rPr>
            <a:t>1,855</a:t>
          </a:r>
          <a:r>
            <a:rPr kumimoji="1" lang="ja-JP" altLang="ja-JP" sz="1100">
              <a:solidFill>
                <a:schemeClr val="dk1"/>
              </a:solidFill>
              <a:effectLst/>
              <a:latin typeface="+mn-lt"/>
              <a:ea typeface="+mn-ea"/>
              <a:cs typeface="+mn-cs"/>
            </a:rPr>
            <a:t>円の増となっている。主な要因は、スマート農業推進事業や農村環境改善センター改修事業によるものである。</a:t>
          </a:r>
          <a:endParaRPr lang="ja-JP" altLang="ja-JP" sz="12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教育費は、住民一人当たり</a:t>
          </a:r>
          <a:r>
            <a:rPr kumimoji="1" lang="en-US" altLang="ja-JP" sz="1200">
              <a:solidFill>
                <a:schemeClr val="dk1"/>
              </a:solidFill>
              <a:effectLst/>
              <a:latin typeface="+mn-lt"/>
              <a:ea typeface="+mn-ea"/>
              <a:cs typeface="+mn-cs"/>
            </a:rPr>
            <a:t>48,961</a:t>
          </a:r>
          <a:r>
            <a:rPr kumimoji="1" lang="ja-JP" altLang="ja-JP" sz="1200">
              <a:solidFill>
                <a:schemeClr val="dk1"/>
              </a:solidFill>
              <a:effectLst/>
              <a:latin typeface="+mn-lt"/>
              <a:ea typeface="+mn-ea"/>
              <a:cs typeface="+mn-cs"/>
            </a:rPr>
            <a:t>円、前年度比</a:t>
          </a:r>
          <a:r>
            <a:rPr kumimoji="1" lang="en-US" altLang="ja-JP" sz="1200">
              <a:solidFill>
                <a:schemeClr val="dk1"/>
              </a:solidFill>
              <a:effectLst/>
              <a:latin typeface="+mn-lt"/>
              <a:ea typeface="+mn-ea"/>
              <a:cs typeface="+mn-cs"/>
            </a:rPr>
            <a:t>3,278</a:t>
          </a:r>
          <a:r>
            <a:rPr kumimoji="1" lang="ja-JP" altLang="ja-JP" sz="1200">
              <a:solidFill>
                <a:schemeClr val="dk1"/>
              </a:solidFill>
              <a:effectLst/>
              <a:latin typeface="+mn-lt"/>
              <a:ea typeface="+mn-ea"/>
              <a:cs typeface="+mn-cs"/>
            </a:rPr>
            <a:t>円の増となっている。主な要因は地区公民整備事業の増によるものである。</a:t>
          </a:r>
          <a:endParaRPr kumimoji="1" lang="en-US" altLang="ja-JP" sz="1200">
            <a:solidFill>
              <a:schemeClr val="dk1"/>
            </a:solidFill>
            <a:effectLst/>
            <a:latin typeface="+mn-lt"/>
            <a:ea typeface="+mn-ea"/>
            <a:cs typeface="+mn-cs"/>
          </a:endParaRPr>
        </a:p>
        <a:p>
          <a:r>
            <a:rPr kumimoji="1" lang="ja-JP" altLang="en-US" sz="1200" baseline="0">
              <a:solidFill>
                <a:sysClr val="windowText" lastClr="000000"/>
              </a:solidFill>
              <a:effectLst/>
              <a:latin typeface="+mn-lt"/>
              <a:ea typeface="+mn-ea"/>
              <a:cs typeface="+mn-cs"/>
            </a:rPr>
            <a:t>　</a:t>
          </a:r>
          <a:r>
            <a:rPr kumimoji="1" lang="ja-JP" altLang="ja-JP" sz="1200">
              <a:solidFill>
                <a:schemeClr val="dk1"/>
              </a:solidFill>
              <a:effectLst/>
              <a:latin typeface="+mn-lt"/>
              <a:ea typeface="+mn-ea"/>
              <a:cs typeface="+mn-cs"/>
            </a:rPr>
            <a:t>衛生費は、住民一人当たり</a:t>
          </a:r>
          <a:r>
            <a:rPr kumimoji="1" lang="en-US" altLang="ja-JP" sz="1200">
              <a:solidFill>
                <a:schemeClr val="dk1"/>
              </a:solidFill>
              <a:effectLst/>
              <a:latin typeface="+mn-lt"/>
              <a:ea typeface="+mn-ea"/>
              <a:cs typeface="+mn-cs"/>
            </a:rPr>
            <a:t>30,199</a:t>
          </a:r>
          <a:r>
            <a:rPr kumimoji="1" lang="ja-JP" altLang="ja-JP" sz="1200">
              <a:solidFill>
                <a:schemeClr val="dk1"/>
              </a:solidFill>
              <a:effectLst/>
              <a:latin typeface="+mn-lt"/>
              <a:ea typeface="+mn-ea"/>
              <a:cs typeface="+mn-cs"/>
            </a:rPr>
            <a:t>円、前年度比</a:t>
          </a:r>
          <a:r>
            <a:rPr kumimoji="1" lang="en-US" altLang="ja-JP" sz="1200">
              <a:solidFill>
                <a:schemeClr val="dk1"/>
              </a:solidFill>
              <a:effectLst/>
              <a:latin typeface="+mn-lt"/>
              <a:ea typeface="+mn-ea"/>
              <a:cs typeface="+mn-cs"/>
            </a:rPr>
            <a:t>4,151</a:t>
          </a:r>
          <a:r>
            <a:rPr kumimoji="1" lang="ja-JP" altLang="ja-JP" sz="1200">
              <a:solidFill>
                <a:schemeClr val="dk1"/>
              </a:solidFill>
              <a:effectLst/>
              <a:latin typeface="+mn-lt"/>
              <a:ea typeface="+mn-ea"/>
              <a:cs typeface="+mn-cs"/>
            </a:rPr>
            <a:t>円の減となっている。主な要因は</a:t>
          </a:r>
          <a:r>
            <a:rPr kumimoji="1" lang="ja-JP" altLang="en-US" sz="1200">
              <a:solidFill>
                <a:schemeClr val="dk1"/>
              </a:solidFill>
              <a:effectLst/>
              <a:latin typeface="+mn-lt"/>
              <a:ea typeface="+mn-ea"/>
              <a:cs typeface="+mn-cs"/>
            </a:rPr>
            <a:t>新型コロナウイルス感染症が５類に移行したことにより、ワクチン接種の実施回数が減少した影響によるものである。</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土木費は、住民一人当たり</a:t>
          </a:r>
          <a:r>
            <a:rPr kumimoji="1" lang="en-US" altLang="ja-JP" sz="1200">
              <a:solidFill>
                <a:schemeClr val="dk1"/>
              </a:solidFill>
              <a:effectLst/>
              <a:latin typeface="+mn-lt"/>
              <a:ea typeface="+mn-ea"/>
              <a:cs typeface="+mn-cs"/>
            </a:rPr>
            <a:t>54,751</a:t>
          </a:r>
          <a:r>
            <a:rPr kumimoji="1" lang="ja-JP" altLang="ja-JP" sz="1200">
              <a:solidFill>
                <a:schemeClr val="dk1"/>
              </a:solidFill>
              <a:effectLst/>
              <a:latin typeface="+mn-lt"/>
              <a:ea typeface="+mn-ea"/>
              <a:cs typeface="+mn-cs"/>
            </a:rPr>
            <a:t>円、前年度比</a:t>
          </a:r>
          <a:r>
            <a:rPr kumimoji="1" lang="en-US" altLang="ja-JP" sz="1200">
              <a:solidFill>
                <a:schemeClr val="dk1"/>
              </a:solidFill>
              <a:effectLst/>
              <a:latin typeface="+mn-lt"/>
              <a:ea typeface="+mn-ea"/>
              <a:cs typeface="+mn-cs"/>
            </a:rPr>
            <a:t>10,290</a:t>
          </a:r>
          <a:r>
            <a:rPr kumimoji="1" lang="ja-JP" altLang="ja-JP" sz="1200">
              <a:solidFill>
                <a:schemeClr val="dk1"/>
              </a:solidFill>
              <a:effectLst/>
              <a:latin typeface="+mn-lt"/>
              <a:ea typeface="+mn-ea"/>
              <a:cs typeface="+mn-cs"/>
            </a:rPr>
            <a:t>円の減となっている。主な要因は北陸新幹線越前たけふ駅周辺整備事業の終了によるもので</a:t>
          </a:r>
          <a:r>
            <a:rPr kumimoji="1" lang="ja-JP" altLang="en-US" sz="1200">
              <a:solidFill>
                <a:schemeClr val="dk1"/>
              </a:solidFill>
              <a:effectLst/>
              <a:latin typeface="+mn-lt"/>
              <a:ea typeface="+mn-ea"/>
              <a:cs typeface="+mn-cs"/>
            </a:rPr>
            <a:t>ある。</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福井県越前市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財政調整基金残高は、前年度決算剰余金等を積み立てる一方、企業業績の影響による法人市民税の税収減に対応するため、基金を取り崩したことにより減少した。</a:t>
          </a:r>
          <a:r>
            <a:rPr kumimoji="1" lang="ja-JP" altLang="ja-JP" sz="1100">
              <a:solidFill>
                <a:schemeClr val="dk1"/>
              </a:solidFill>
              <a:effectLst/>
              <a:latin typeface="+mn-lt"/>
              <a:ea typeface="+mn-ea"/>
              <a:cs typeface="+mn-cs"/>
            </a:rPr>
            <a:t>標準財政規模に占める割合は前年度よりも</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ポイントの減となった。</a:t>
          </a:r>
          <a:endParaRPr lang="ja-JP" altLang="ja-JP">
            <a:effectLst/>
          </a:endParaRPr>
        </a:p>
        <a:p>
          <a:r>
            <a:rPr kumimoji="1" lang="ja-JP" altLang="en-US" sz="1100">
              <a:solidFill>
                <a:sysClr val="windowText" lastClr="000000"/>
              </a:solidFill>
              <a:effectLst/>
              <a:latin typeface="+mn-lt"/>
              <a:ea typeface="+mn-ea"/>
              <a:cs typeface="+mn-cs"/>
            </a:rPr>
            <a:t>　実質収支額は、前年度比</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8,338</a:t>
          </a:r>
          <a:r>
            <a:rPr kumimoji="1" lang="ja-JP" altLang="en-US" sz="1100">
              <a:solidFill>
                <a:sysClr val="windowText" lastClr="000000"/>
              </a:solidFill>
              <a:effectLst/>
              <a:latin typeface="+mn-lt"/>
              <a:ea typeface="+mn-ea"/>
              <a:cs typeface="+mn-cs"/>
            </a:rPr>
            <a:t>万円減の</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3,331</a:t>
          </a:r>
          <a:r>
            <a:rPr kumimoji="1" lang="ja-JP" altLang="ja-JP" sz="1100">
              <a:solidFill>
                <a:sysClr val="windowText" lastClr="000000"/>
              </a:solidFill>
              <a:effectLst/>
              <a:latin typeface="+mn-lt"/>
              <a:ea typeface="+mn-ea"/>
              <a:cs typeface="+mn-cs"/>
            </a:rPr>
            <a:t>万円の黒字決算となった。標準財政規模に占める割合は</a:t>
          </a:r>
          <a:r>
            <a:rPr kumimoji="1" lang="ja-JP" altLang="en-US" sz="1100">
              <a:solidFill>
                <a:sysClr val="windowText" lastClr="000000"/>
              </a:solidFill>
              <a:effectLst/>
              <a:latin typeface="+mn-lt"/>
              <a:ea typeface="+mn-ea"/>
              <a:cs typeface="+mn-cs"/>
            </a:rPr>
            <a:t>前年度よりも</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なった。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実質単年度収支は、</a:t>
          </a:r>
          <a:r>
            <a:rPr kumimoji="1" lang="ja-JP" altLang="ja-JP" sz="1100">
              <a:solidFill>
                <a:sysClr val="windowText" lastClr="000000"/>
              </a:solidFill>
              <a:effectLst/>
              <a:latin typeface="+mn-lt"/>
              <a:ea typeface="+mn-ea"/>
              <a:cs typeface="+mn-cs"/>
            </a:rPr>
            <a:t>財政調整基金への積立ての減</a:t>
          </a:r>
          <a:r>
            <a:rPr kumimoji="1" lang="ja-JP" altLang="en-US" sz="1100">
              <a:solidFill>
                <a:sysClr val="windowText" lastClr="000000"/>
              </a:solidFill>
              <a:effectLst/>
              <a:latin typeface="+mn-lt"/>
              <a:ea typeface="+mn-ea"/>
              <a:cs typeface="+mn-cs"/>
            </a:rPr>
            <a:t>、取崩しの増</a:t>
          </a:r>
          <a:r>
            <a:rPr kumimoji="1" lang="ja-JP" altLang="ja-JP" sz="1100">
              <a:solidFill>
                <a:sysClr val="windowText" lastClr="000000"/>
              </a:solidFill>
              <a:effectLst/>
              <a:latin typeface="+mn-lt"/>
              <a:ea typeface="+mn-ea"/>
              <a:cs typeface="+mn-cs"/>
            </a:rPr>
            <a:t>により</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8,428</a:t>
          </a:r>
          <a:r>
            <a:rPr kumimoji="1" lang="ja-JP" altLang="en-US" sz="1100">
              <a:solidFill>
                <a:sysClr val="windowText" lastClr="000000"/>
              </a:solidFill>
              <a:effectLst/>
              <a:latin typeface="+mn-lt"/>
              <a:ea typeface="+mn-ea"/>
              <a:cs typeface="+mn-cs"/>
            </a:rPr>
            <a:t>万円減の</a:t>
          </a:r>
          <a:r>
            <a:rPr kumimoji="1" lang="en-US" altLang="ja-JP" sz="1100">
              <a:solidFill>
                <a:sysClr val="windowText" lastClr="000000"/>
              </a:solidFill>
              <a:effectLst/>
              <a:latin typeface="+mn-lt"/>
              <a:ea typeface="+mn-ea"/>
              <a:cs typeface="+mn-cs"/>
            </a:rPr>
            <a:t>7</a:t>
          </a:r>
          <a:r>
            <a:rPr kumimoji="1" lang="ja-JP" altLang="en-US"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3,934</a:t>
          </a:r>
          <a:r>
            <a:rPr kumimoji="1" lang="ja-JP" altLang="en-US" sz="1100">
              <a:solidFill>
                <a:sysClr val="windowText" lastClr="000000"/>
              </a:solidFill>
              <a:effectLst/>
              <a:latin typeface="+mn-lt"/>
              <a:ea typeface="+mn-ea"/>
              <a:cs typeface="+mn-cs"/>
            </a:rPr>
            <a:t>万円の赤字となった。</a:t>
          </a:r>
        </a:p>
        <a:p>
          <a:endParaRPr lang="ja-JP" altLang="ja-JP" sz="1100">
            <a:solidFill>
              <a:sysClr val="windowText" lastClr="000000"/>
            </a:solidFill>
            <a:effectLst/>
          </a:endParaRPr>
        </a:p>
        <a:p>
          <a:pPr eaLnBrk="1" fontAlgn="auto" latinLnBrk="0" hangingPunct="1"/>
          <a:r>
            <a:rPr kumimoji="1" lang="ja-JP" altLang="ja-JP" sz="1200">
              <a:solidFill>
                <a:srgbClr val="FF0000"/>
              </a:solidFill>
              <a:effectLst/>
              <a:latin typeface="+mn-lt"/>
              <a:ea typeface="+mn-ea"/>
              <a:cs typeface="+mn-cs"/>
            </a:rPr>
            <a:t> 　</a:t>
          </a:r>
          <a:endParaRPr lang="ja-JP" altLang="ja-JP" sz="1200">
            <a:solidFill>
              <a:srgbClr val="FF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福井県越前市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　一般会計、公営企業会計含む特別会計</a:t>
          </a:r>
          <a:r>
            <a:rPr kumimoji="1" lang="ja-JP" altLang="en-US" sz="1400">
              <a:solidFill>
                <a:sysClr val="windowText" lastClr="000000"/>
              </a:solidFill>
              <a:effectLst/>
              <a:latin typeface="+mn-lt"/>
              <a:ea typeface="+mn-ea"/>
              <a:cs typeface="+mn-cs"/>
            </a:rPr>
            <a:t>において、</a:t>
          </a:r>
          <a:r>
            <a:rPr kumimoji="1" lang="ja-JP" altLang="ja-JP" sz="1400">
              <a:solidFill>
                <a:sysClr val="windowText" lastClr="000000"/>
              </a:solidFill>
              <a:effectLst/>
              <a:latin typeface="+mn-lt"/>
              <a:ea typeface="+mn-ea"/>
              <a:cs typeface="+mn-cs"/>
            </a:rPr>
            <a:t>いずれも実質赤字は発生しておらず、連結実施赤字比率は該当なしとなる。</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すべての会計を合計した連結実質収支は</a:t>
          </a:r>
          <a:r>
            <a:rPr kumimoji="1" lang="en-US" altLang="ja-JP" sz="1400">
              <a:solidFill>
                <a:sysClr val="windowText" lastClr="000000"/>
              </a:solidFill>
              <a:effectLst/>
              <a:latin typeface="+mn-lt"/>
              <a:ea typeface="+mn-ea"/>
              <a:cs typeface="+mn-cs"/>
            </a:rPr>
            <a:t>41.5</a:t>
          </a:r>
          <a:r>
            <a:rPr kumimoji="1" lang="ja-JP" altLang="ja-JP" sz="1400">
              <a:solidFill>
                <a:sysClr val="windowText" lastClr="000000"/>
              </a:solidFill>
              <a:effectLst/>
              <a:latin typeface="+mn-lt"/>
              <a:ea typeface="+mn-ea"/>
              <a:cs typeface="+mn-cs"/>
            </a:rPr>
            <a:t>億円の黒字となった</a:t>
          </a:r>
          <a:r>
            <a:rPr kumimoji="1" lang="ja-JP" altLang="en-US" sz="1400">
              <a:solidFill>
                <a:sysClr val="windowText" lastClr="000000"/>
              </a:solidFill>
              <a:effectLst/>
              <a:latin typeface="+mn-lt"/>
              <a:ea typeface="+mn-ea"/>
              <a:cs typeface="+mn-cs"/>
            </a:rPr>
            <a:t>が、今後の更新費用に多大な投資が必要なため、今後とも赤字にならないよう、下水道事業の見直しをしながら運営していく</a:t>
          </a:r>
          <a:r>
            <a:rPr kumimoji="1" lang="ja-JP" altLang="ja-JP" sz="14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115" zoomScaleNormal="115" workbookViewId="0">
      <selection activeCell="CD13" sqref="CD13:CS13"/>
    </sheetView>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414" t="s">
        <v>76</v>
      </c>
      <c r="C1" s="414"/>
      <c r="D1" s="414"/>
      <c r="E1" s="414"/>
      <c r="F1" s="414"/>
      <c r="G1" s="414"/>
      <c r="H1" s="414"/>
      <c r="I1" s="414"/>
      <c r="J1" s="414"/>
      <c r="K1" s="414"/>
      <c r="L1" s="414"/>
      <c r="M1" s="414"/>
      <c r="N1" s="414"/>
      <c r="O1" s="414"/>
      <c r="P1" s="414"/>
      <c r="Q1" s="414"/>
      <c r="R1" s="414"/>
      <c r="S1" s="414"/>
      <c r="T1" s="414"/>
      <c r="U1" s="414"/>
      <c r="V1" s="414"/>
      <c r="W1" s="414"/>
      <c r="X1" s="414"/>
      <c r="Y1" s="414"/>
      <c r="Z1" s="414"/>
      <c r="AA1" s="414"/>
      <c r="AB1" s="414"/>
      <c r="AC1" s="414"/>
      <c r="AD1" s="414"/>
      <c r="AE1" s="414"/>
      <c r="AF1" s="414"/>
      <c r="AG1" s="414"/>
      <c r="AH1" s="414"/>
      <c r="AI1" s="414"/>
      <c r="AJ1" s="414"/>
      <c r="AK1" s="414"/>
      <c r="AL1" s="414"/>
      <c r="AM1" s="414"/>
      <c r="AN1" s="414"/>
      <c r="AO1" s="414"/>
      <c r="AP1" s="414"/>
      <c r="AQ1" s="414"/>
      <c r="AR1" s="414"/>
      <c r="AS1" s="414"/>
      <c r="AT1" s="414"/>
      <c r="AU1" s="414"/>
      <c r="AV1" s="414"/>
      <c r="AW1" s="414"/>
      <c r="AX1" s="414"/>
      <c r="AY1" s="414"/>
      <c r="AZ1" s="414"/>
      <c r="BA1" s="414"/>
      <c r="BB1" s="414"/>
      <c r="BC1" s="414"/>
      <c r="BD1" s="414"/>
      <c r="BE1" s="414"/>
      <c r="BF1" s="414"/>
      <c r="BG1" s="414"/>
      <c r="BH1" s="414"/>
      <c r="BI1" s="414"/>
      <c r="BJ1" s="414"/>
      <c r="BK1" s="414"/>
      <c r="BL1" s="414"/>
      <c r="BM1" s="414"/>
      <c r="BN1" s="414"/>
      <c r="BO1" s="414"/>
      <c r="BP1" s="414"/>
      <c r="BQ1" s="414"/>
      <c r="BR1" s="414"/>
      <c r="BS1" s="414"/>
      <c r="BT1" s="414"/>
      <c r="BU1" s="414"/>
      <c r="BV1" s="414"/>
      <c r="BW1" s="414"/>
      <c r="BX1" s="414"/>
      <c r="BY1" s="414"/>
      <c r="BZ1" s="414"/>
      <c r="CA1" s="414"/>
      <c r="CB1" s="414"/>
      <c r="CC1" s="414"/>
      <c r="CD1" s="414"/>
      <c r="CE1" s="414"/>
      <c r="CF1" s="414"/>
      <c r="CG1" s="414"/>
      <c r="CH1" s="414"/>
      <c r="CI1" s="414"/>
      <c r="CJ1" s="414"/>
      <c r="CK1" s="414"/>
      <c r="CL1" s="414"/>
      <c r="CM1" s="414"/>
      <c r="CN1" s="414"/>
      <c r="CO1" s="414"/>
      <c r="CP1" s="414"/>
      <c r="CQ1" s="414"/>
      <c r="CR1" s="414"/>
      <c r="CS1" s="414"/>
      <c r="CT1" s="414"/>
      <c r="CU1" s="414"/>
      <c r="CV1" s="414"/>
      <c r="CW1" s="414"/>
      <c r="CX1" s="414"/>
      <c r="CY1" s="414"/>
      <c r="CZ1" s="414"/>
      <c r="DA1" s="414"/>
      <c r="DB1" s="414"/>
      <c r="DC1" s="414"/>
      <c r="DD1" s="414"/>
      <c r="DE1" s="414"/>
      <c r="DF1" s="414"/>
      <c r="DG1" s="414"/>
      <c r="DH1" s="414"/>
      <c r="DI1" s="414"/>
      <c r="DJ1" s="175"/>
      <c r="DK1" s="175"/>
      <c r="DL1" s="175"/>
      <c r="DM1" s="175"/>
      <c r="DN1" s="175"/>
      <c r="DO1" s="175"/>
    </row>
    <row r="2" spans="1:119" ht="24" thickBot="1" x14ac:dyDescent="0.25">
      <c r="B2" s="176" t="s">
        <v>77</v>
      </c>
      <c r="C2" s="176"/>
      <c r="D2" s="177"/>
    </row>
    <row r="3" spans="1:119" ht="18.75" customHeight="1" thickBot="1" x14ac:dyDescent="0.25">
      <c r="A3" s="175"/>
      <c r="B3" s="415" t="s">
        <v>78</v>
      </c>
      <c r="C3" s="416"/>
      <c r="D3" s="416"/>
      <c r="E3" s="417"/>
      <c r="F3" s="417"/>
      <c r="G3" s="417"/>
      <c r="H3" s="417"/>
      <c r="I3" s="417"/>
      <c r="J3" s="417"/>
      <c r="K3" s="417"/>
      <c r="L3" s="417" t="s">
        <v>79</v>
      </c>
      <c r="M3" s="417"/>
      <c r="N3" s="417"/>
      <c r="O3" s="417"/>
      <c r="P3" s="417"/>
      <c r="Q3" s="417"/>
      <c r="R3" s="424"/>
      <c r="S3" s="424"/>
      <c r="T3" s="424"/>
      <c r="U3" s="424"/>
      <c r="V3" s="425"/>
      <c r="W3" s="399" t="s">
        <v>80</v>
      </c>
      <c r="X3" s="400"/>
      <c r="Y3" s="400"/>
      <c r="Z3" s="400"/>
      <c r="AA3" s="400"/>
      <c r="AB3" s="416"/>
      <c r="AC3" s="424" t="s">
        <v>81</v>
      </c>
      <c r="AD3" s="400"/>
      <c r="AE3" s="400"/>
      <c r="AF3" s="400"/>
      <c r="AG3" s="400"/>
      <c r="AH3" s="400"/>
      <c r="AI3" s="400"/>
      <c r="AJ3" s="400"/>
      <c r="AK3" s="400"/>
      <c r="AL3" s="401"/>
      <c r="AM3" s="399" t="s">
        <v>82</v>
      </c>
      <c r="AN3" s="400"/>
      <c r="AO3" s="400"/>
      <c r="AP3" s="400"/>
      <c r="AQ3" s="400"/>
      <c r="AR3" s="400"/>
      <c r="AS3" s="400"/>
      <c r="AT3" s="400"/>
      <c r="AU3" s="400"/>
      <c r="AV3" s="400"/>
      <c r="AW3" s="400"/>
      <c r="AX3" s="401"/>
      <c r="AY3" s="436" t="s">
        <v>1</v>
      </c>
      <c r="AZ3" s="437"/>
      <c r="BA3" s="437"/>
      <c r="BB3" s="437"/>
      <c r="BC3" s="437"/>
      <c r="BD3" s="437"/>
      <c r="BE3" s="437"/>
      <c r="BF3" s="437"/>
      <c r="BG3" s="437"/>
      <c r="BH3" s="437"/>
      <c r="BI3" s="437"/>
      <c r="BJ3" s="437"/>
      <c r="BK3" s="437"/>
      <c r="BL3" s="437"/>
      <c r="BM3" s="438"/>
      <c r="BN3" s="399" t="s">
        <v>83</v>
      </c>
      <c r="BO3" s="400"/>
      <c r="BP3" s="400"/>
      <c r="BQ3" s="400"/>
      <c r="BR3" s="400"/>
      <c r="BS3" s="400"/>
      <c r="BT3" s="400"/>
      <c r="BU3" s="401"/>
      <c r="BV3" s="399" t="s">
        <v>84</v>
      </c>
      <c r="BW3" s="400"/>
      <c r="BX3" s="400"/>
      <c r="BY3" s="400"/>
      <c r="BZ3" s="400"/>
      <c r="CA3" s="400"/>
      <c r="CB3" s="400"/>
      <c r="CC3" s="401"/>
      <c r="CD3" s="436" t="s">
        <v>1</v>
      </c>
      <c r="CE3" s="437"/>
      <c r="CF3" s="437"/>
      <c r="CG3" s="437"/>
      <c r="CH3" s="437"/>
      <c r="CI3" s="437"/>
      <c r="CJ3" s="437"/>
      <c r="CK3" s="437"/>
      <c r="CL3" s="437"/>
      <c r="CM3" s="437"/>
      <c r="CN3" s="437"/>
      <c r="CO3" s="437"/>
      <c r="CP3" s="437"/>
      <c r="CQ3" s="437"/>
      <c r="CR3" s="437"/>
      <c r="CS3" s="438"/>
      <c r="CT3" s="399" t="s">
        <v>85</v>
      </c>
      <c r="CU3" s="400"/>
      <c r="CV3" s="400"/>
      <c r="CW3" s="400"/>
      <c r="CX3" s="400"/>
      <c r="CY3" s="400"/>
      <c r="CZ3" s="400"/>
      <c r="DA3" s="401"/>
      <c r="DB3" s="399" t="s">
        <v>86</v>
      </c>
      <c r="DC3" s="400"/>
      <c r="DD3" s="400"/>
      <c r="DE3" s="400"/>
      <c r="DF3" s="400"/>
      <c r="DG3" s="400"/>
      <c r="DH3" s="400"/>
      <c r="DI3" s="401"/>
    </row>
    <row r="4" spans="1:119" ht="18.75" customHeight="1" x14ac:dyDescent="0.2">
      <c r="A4" s="175"/>
      <c r="B4" s="418"/>
      <c r="C4" s="419"/>
      <c r="D4" s="419"/>
      <c r="E4" s="420"/>
      <c r="F4" s="420"/>
      <c r="G4" s="420"/>
      <c r="H4" s="420"/>
      <c r="I4" s="420"/>
      <c r="J4" s="420"/>
      <c r="K4" s="420"/>
      <c r="L4" s="420"/>
      <c r="M4" s="420"/>
      <c r="N4" s="420"/>
      <c r="O4" s="420"/>
      <c r="P4" s="420"/>
      <c r="Q4" s="420"/>
      <c r="R4" s="426"/>
      <c r="S4" s="426"/>
      <c r="T4" s="426"/>
      <c r="U4" s="426"/>
      <c r="V4" s="427"/>
      <c r="W4" s="430"/>
      <c r="X4" s="431"/>
      <c r="Y4" s="431"/>
      <c r="Z4" s="431"/>
      <c r="AA4" s="431"/>
      <c r="AB4" s="419"/>
      <c r="AC4" s="426"/>
      <c r="AD4" s="431"/>
      <c r="AE4" s="431"/>
      <c r="AF4" s="431"/>
      <c r="AG4" s="431"/>
      <c r="AH4" s="431"/>
      <c r="AI4" s="431"/>
      <c r="AJ4" s="431"/>
      <c r="AK4" s="431"/>
      <c r="AL4" s="434"/>
      <c r="AM4" s="432"/>
      <c r="AN4" s="433"/>
      <c r="AO4" s="433"/>
      <c r="AP4" s="433"/>
      <c r="AQ4" s="433"/>
      <c r="AR4" s="433"/>
      <c r="AS4" s="433"/>
      <c r="AT4" s="433"/>
      <c r="AU4" s="433"/>
      <c r="AV4" s="433"/>
      <c r="AW4" s="433"/>
      <c r="AX4" s="435"/>
      <c r="AY4" s="402" t="s">
        <v>87</v>
      </c>
      <c r="AZ4" s="403"/>
      <c r="BA4" s="403"/>
      <c r="BB4" s="403"/>
      <c r="BC4" s="403"/>
      <c r="BD4" s="403"/>
      <c r="BE4" s="403"/>
      <c r="BF4" s="403"/>
      <c r="BG4" s="403"/>
      <c r="BH4" s="403"/>
      <c r="BI4" s="403"/>
      <c r="BJ4" s="403"/>
      <c r="BK4" s="403"/>
      <c r="BL4" s="403"/>
      <c r="BM4" s="404"/>
      <c r="BN4" s="405">
        <v>41416431</v>
      </c>
      <c r="BO4" s="406"/>
      <c r="BP4" s="406"/>
      <c r="BQ4" s="406"/>
      <c r="BR4" s="406"/>
      <c r="BS4" s="406"/>
      <c r="BT4" s="406"/>
      <c r="BU4" s="407"/>
      <c r="BV4" s="405">
        <v>41301483</v>
      </c>
      <c r="BW4" s="406"/>
      <c r="BX4" s="406"/>
      <c r="BY4" s="406"/>
      <c r="BZ4" s="406"/>
      <c r="CA4" s="406"/>
      <c r="CB4" s="406"/>
      <c r="CC4" s="407"/>
      <c r="CD4" s="408" t="s">
        <v>88</v>
      </c>
      <c r="CE4" s="409"/>
      <c r="CF4" s="409"/>
      <c r="CG4" s="409"/>
      <c r="CH4" s="409"/>
      <c r="CI4" s="409"/>
      <c r="CJ4" s="409"/>
      <c r="CK4" s="409"/>
      <c r="CL4" s="409"/>
      <c r="CM4" s="409"/>
      <c r="CN4" s="409"/>
      <c r="CO4" s="409"/>
      <c r="CP4" s="409"/>
      <c r="CQ4" s="409"/>
      <c r="CR4" s="409"/>
      <c r="CS4" s="410"/>
      <c r="CT4" s="411">
        <v>4.4000000000000004</v>
      </c>
      <c r="CU4" s="412"/>
      <c r="CV4" s="412"/>
      <c r="CW4" s="412"/>
      <c r="CX4" s="412"/>
      <c r="CY4" s="412"/>
      <c r="CZ4" s="412"/>
      <c r="DA4" s="413"/>
      <c r="DB4" s="411">
        <v>5.4</v>
      </c>
      <c r="DC4" s="412"/>
      <c r="DD4" s="412"/>
      <c r="DE4" s="412"/>
      <c r="DF4" s="412"/>
      <c r="DG4" s="412"/>
      <c r="DH4" s="412"/>
      <c r="DI4" s="413"/>
    </row>
    <row r="5" spans="1:119" ht="18.75" customHeight="1" x14ac:dyDescent="0.2">
      <c r="A5" s="175"/>
      <c r="B5" s="421"/>
      <c r="C5" s="422"/>
      <c r="D5" s="422"/>
      <c r="E5" s="423"/>
      <c r="F5" s="423"/>
      <c r="G5" s="423"/>
      <c r="H5" s="423"/>
      <c r="I5" s="423"/>
      <c r="J5" s="423"/>
      <c r="K5" s="423"/>
      <c r="L5" s="423"/>
      <c r="M5" s="423"/>
      <c r="N5" s="423"/>
      <c r="O5" s="423"/>
      <c r="P5" s="423"/>
      <c r="Q5" s="423"/>
      <c r="R5" s="428"/>
      <c r="S5" s="428"/>
      <c r="T5" s="428"/>
      <c r="U5" s="428"/>
      <c r="V5" s="429"/>
      <c r="W5" s="432"/>
      <c r="X5" s="433"/>
      <c r="Y5" s="433"/>
      <c r="Z5" s="433"/>
      <c r="AA5" s="433"/>
      <c r="AB5" s="422"/>
      <c r="AC5" s="428"/>
      <c r="AD5" s="433"/>
      <c r="AE5" s="433"/>
      <c r="AF5" s="433"/>
      <c r="AG5" s="433"/>
      <c r="AH5" s="433"/>
      <c r="AI5" s="433"/>
      <c r="AJ5" s="433"/>
      <c r="AK5" s="433"/>
      <c r="AL5" s="435"/>
      <c r="AM5" s="471" t="s">
        <v>89</v>
      </c>
      <c r="AN5" s="472"/>
      <c r="AO5" s="472"/>
      <c r="AP5" s="472"/>
      <c r="AQ5" s="472"/>
      <c r="AR5" s="472"/>
      <c r="AS5" s="472"/>
      <c r="AT5" s="473"/>
      <c r="AU5" s="474" t="s">
        <v>90</v>
      </c>
      <c r="AV5" s="475"/>
      <c r="AW5" s="475"/>
      <c r="AX5" s="475"/>
      <c r="AY5" s="476" t="s">
        <v>91</v>
      </c>
      <c r="AZ5" s="477"/>
      <c r="BA5" s="477"/>
      <c r="BB5" s="477"/>
      <c r="BC5" s="477"/>
      <c r="BD5" s="477"/>
      <c r="BE5" s="477"/>
      <c r="BF5" s="477"/>
      <c r="BG5" s="477"/>
      <c r="BH5" s="477"/>
      <c r="BI5" s="477"/>
      <c r="BJ5" s="477"/>
      <c r="BK5" s="477"/>
      <c r="BL5" s="477"/>
      <c r="BM5" s="478"/>
      <c r="BN5" s="442">
        <v>40441425</v>
      </c>
      <c r="BO5" s="443"/>
      <c r="BP5" s="443"/>
      <c r="BQ5" s="443"/>
      <c r="BR5" s="443"/>
      <c r="BS5" s="443"/>
      <c r="BT5" s="443"/>
      <c r="BU5" s="444"/>
      <c r="BV5" s="442">
        <v>40077527</v>
      </c>
      <c r="BW5" s="443"/>
      <c r="BX5" s="443"/>
      <c r="BY5" s="443"/>
      <c r="BZ5" s="443"/>
      <c r="CA5" s="443"/>
      <c r="CB5" s="443"/>
      <c r="CC5" s="444"/>
      <c r="CD5" s="445" t="s">
        <v>92</v>
      </c>
      <c r="CE5" s="446"/>
      <c r="CF5" s="446"/>
      <c r="CG5" s="446"/>
      <c r="CH5" s="446"/>
      <c r="CI5" s="446"/>
      <c r="CJ5" s="446"/>
      <c r="CK5" s="446"/>
      <c r="CL5" s="446"/>
      <c r="CM5" s="446"/>
      <c r="CN5" s="446"/>
      <c r="CO5" s="446"/>
      <c r="CP5" s="446"/>
      <c r="CQ5" s="446"/>
      <c r="CR5" s="446"/>
      <c r="CS5" s="447"/>
      <c r="CT5" s="439">
        <v>95</v>
      </c>
      <c r="CU5" s="440"/>
      <c r="CV5" s="440"/>
      <c r="CW5" s="440"/>
      <c r="CX5" s="440"/>
      <c r="CY5" s="440"/>
      <c r="CZ5" s="440"/>
      <c r="DA5" s="441"/>
      <c r="DB5" s="439">
        <v>93</v>
      </c>
      <c r="DC5" s="440"/>
      <c r="DD5" s="440"/>
      <c r="DE5" s="440"/>
      <c r="DF5" s="440"/>
      <c r="DG5" s="440"/>
      <c r="DH5" s="440"/>
      <c r="DI5" s="441"/>
    </row>
    <row r="6" spans="1:119" ht="18.75" customHeight="1" x14ac:dyDescent="0.2">
      <c r="A6" s="175"/>
      <c r="B6" s="448" t="s">
        <v>93</v>
      </c>
      <c r="C6" s="449"/>
      <c r="D6" s="449"/>
      <c r="E6" s="450"/>
      <c r="F6" s="450"/>
      <c r="G6" s="450"/>
      <c r="H6" s="450"/>
      <c r="I6" s="450"/>
      <c r="J6" s="450"/>
      <c r="K6" s="450"/>
      <c r="L6" s="450" t="s">
        <v>94</v>
      </c>
      <c r="M6" s="450"/>
      <c r="N6" s="450"/>
      <c r="O6" s="450"/>
      <c r="P6" s="450"/>
      <c r="Q6" s="450"/>
      <c r="R6" s="454"/>
      <c r="S6" s="454"/>
      <c r="T6" s="454"/>
      <c r="U6" s="454"/>
      <c r="V6" s="455"/>
      <c r="W6" s="458" t="s">
        <v>95</v>
      </c>
      <c r="X6" s="459"/>
      <c r="Y6" s="459"/>
      <c r="Z6" s="459"/>
      <c r="AA6" s="459"/>
      <c r="AB6" s="449"/>
      <c r="AC6" s="462" t="s">
        <v>96</v>
      </c>
      <c r="AD6" s="463"/>
      <c r="AE6" s="463"/>
      <c r="AF6" s="463"/>
      <c r="AG6" s="463"/>
      <c r="AH6" s="463"/>
      <c r="AI6" s="463"/>
      <c r="AJ6" s="463"/>
      <c r="AK6" s="463"/>
      <c r="AL6" s="464"/>
      <c r="AM6" s="471" t="s">
        <v>97</v>
      </c>
      <c r="AN6" s="472"/>
      <c r="AO6" s="472"/>
      <c r="AP6" s="472"/>
      <c r="AQ6" s="472"/>
      <c r="AR6" s="472"/>
      <c r="AS6" s="472"/>
      <c r="AT6" s="473"/>
      <c r="AU6" s="474" t="s">
        <v>90</v>
      </c>
      <c r="AV6" s="475"/>
      <c r="AW6" s="475"/>
      <c r="AX6" s="475"/>
      <c r="AY6" s="476" t="s">
        <v>98</v>
      </c>
      <c r="AZ6" s="477"/>
      <c r="BA6" s="477"/>
      <c r="BB6" s="477"/>
      <c r="BC6" s="477"/>
      <c r="BD6" s="477"/>
      <c r="BE6" s="477"/>
      <c r="BF6" s="477"/>
      <c r="BG6" s="477"/>
      <c r="BH6" s="477"/>
      <c r="BI6" s="477"/>
      <c r="BJ6" s="477"/>
      <c r="BK6" s="477"/>
      <c r="BL6" s="477"/>
      <c r="BM6" s="478"/>
      <c r="BN6" s="442">
        <v>975006</v>
      </c>
      <c r="BO6" s="443"/>
      <c r="BP6" s="443"/>
      <c r="BQ6" s="443"/>
      <c r="BR6" s="443"/>
      <c r="BS6" s="443"/>
      <c r="BT6" s="443"/>
      <c r="BU6" s="444"/>
      <c r="BV6" s="442">
        <v>1223956</v>
      </c>
      <c r="BW6" s="443"/>
      <c r="BX6" s="443"/>
      <c r="BY6" s="443"/>
      <c r="BZ6" s="443"/>
      <c r="CA6" s="443"/>
      <c r="CB6" s="443"/>
      <c r="CC6" s="444"/>
      <c r="CD6" s="445" t="s">
        <v>99</v>
      </c>
      <c r="CE6" s="446"/>
      <c r="CF6" s="446"/>
      <c r="CG6" s="446"/>
      <c r="CH6" s="446"/>
      <c r="CI6" s="446"/>
      <c r="CJ6" s="446"/>
      <c r="CK6" s="446"/>
      <c r="CL6" s="446"/>
      <c r="CM6" s="446"/>
      <c r="CN6" s="446"/>
      <c r="CO6" s="446"/>
      <c r="CP6" s="446"/>
      <c r="CQ6" s="446"/>
      <c r="CR6" s="446"/>
      <c r="CS6" s="447"/>
      <c r="CT6" s="479">
        <v>96.4</v>
      </c>
      <c r="CU6" s="480"/>
      <c r="CV6" s="480"/>
      <c r="CW6" s="480"/>
      <c r="CX6" s="480"/>
      <c r="CY6" s="480"/>
      <c r="CZ6" s="480"/>
      <c r="DA6" s="481"/>
      <c r="DB6" s="479">
        <v>95</v>
      </c>
      <c r="DC6" s="480"/>
      <c r="DD6" s="480"/>
      <c r="DE6" s="480"/>
      <c r="DF6" s="480"/>
      <c r="DG6" s="480"/>
      <c r="DH6" s="480"/>
      <c r="DI6" s="481"/>
    </row>
    <row r="7" spans="1:119" ht="18.75" customHeight="1" x14ac:dyDescent="0.2">
      <c r="A7" s="175"/>
      <c r="B7" s="418"/>
      <c r="C7" s="419"/>
      <c r="D7" s="419"/>
      <c r="E7" s="420"/>
      <c r="F7" s="420"/>
      <c r="G7" s="420"/>
      <c r="H7" s="420"/>
      <c r="I7" s="420"/>
      <c r="J7" s="420"/>
      <c r="K7" s="420"/>
      <c r="L7" s="420"/>
      <c r="M7" s="420"/>
      <c r="N7" s="420"/>
      <c r="O7" s="420"/>
      <c r="P7" s="420"/>
      <c r="Q7" s="420"/>
      <c r="R7" s="426"/>
      <c r="S7" s="426"/>
      <c r="T7" s="426"/>
      <c r="U7" s="426"/>
      <c r="V7" s="427"/>
      <c r="W7" s="430"/>
      <c r="X7" s="431"/>
      <c r="Y7" s="431"/>
      <c r="Z7" s="431"/>
      <c r="AA7" s="431"/>
      <c r="AB7" s="419"/>
      <c r="AC7" s="465"/>
      <c r="AD7" s="466"/>
      <c r="AE7" s="466"/>
      <c r="AF7" s="466"/>
      <c r="AG7" s="466"/>
      <c r="AH7" s="466"/>
      <c r="AI7" s="466"/>
      <c r="AJ7" s="466"/>
      <c r="AK7" s="466"/>
      <c r="AL7" s="467"/>
      <c r="AM7" s="471" t="s">
        <v>100</v>
      </c>
      <c r="AN7" s="472"/>
      <c r="AO7" s="472"/>
      <c r="AP7" s="472"/>
      <c r="AQ7" s="472"/>
      <c r="AR7" s="472"/>
      <c r="AS7" s="472"/>
      <c r="AT7" s="473"/>
      <c r="AU7" s="474" t="s">
        <v>90</v>
      </c>
      <c r="AV7" s="475"/>
      <c r="AW7" s="475"/>
      <c r="AX7" s="475"/>
      <c r="AY7" s="476" t="s">
        <v>101</v>
      </c>
      <c r="AZ7" s="477"/>
      <c r="BA7" s="477"/>
      <c r="BB7" s="477"/>
      <c r="BC7" s="477"/>
      <c r="BD7" s="477"/>
      <c r="BE7" s="477"/>
      <c r="BF7" s="477"/>
      <c r="BG7" s="477"/>
      <c r="BH7" s="477"/>
      <c r="BI7" s="477"/>
      <c r="BJ7" s="477"/>
      <c r="BK7" s="477"/>
      <c r="BL7" s="477"/>
      <c r="BM7" s="478"/>
      <c r="BN7" s="442">
        <v>41695</v>
      </c>
      <c r="BO7" s="443"/>
      <c r="BP7" s="443"/>
      <c r="BQ7" s="443"/>
      <c r="BR7" s="443"/>
      <c r="BS7" s="443"/>
      <c r="BT7" s="443"/>
      <c r="BU7" s="444"/>
      <c r="BV7" s="442">
        <v>107266</v>
      </c>
      <c r="BW7" s="443"/>
      <c r="BX7" s="443"/>
      <c r="BY7" s="443"/>
      <c r="BZ7" s="443"/>
      <c r="CA7" s="443"/>
      <c r="CB7" s="443"/>
      <c r="CC7" s="444"/>
      <c r="CD7" s="445" t="s">
        <v>102</v>
      </c>
      <c r="CE7" s="446"/>
      <c r="CF7" s="446"/>
      <c r="CG7" s="446"/>
      <c r="CH7" s="446"/>
      <c r="CI7" s="446"/>
      <c r="CJ7" s="446"/>
      <c r="CK7" s="446"/>
      <c r="CL7" s="446"/>
      <c r="CM7" s="446"/>
      <c r="CN7" s="446"/>
      <c r="CO7" s="446"/>
      <c r="CP7" s="446"/>
      <c r="CQ7" s="446"/>
      <c r="CR7" s="446"/>
      <c r="CS7" s="447"/>
      <c r="CT7" s="442">
        <v>21050501</v>
      </c>
      <c r="CU7" s="443"/>
      <c r="CV7" s="443"/>
      <c r="CW7" s="443"/>
      <c r="CX7" s="443"/>
      <c r="CY7" s="443"/>
      <c r="CZ7" s="443"/>
      <c r="DA7" s="444"/>
      <c r="DB7" s="442">
        <v>20575658</v>
      </c>
      <c r="DC7" s="443"/>
      <c r="DD7" s="443"/>
      <c r="DE7" s="443"/>
      <c r="DF7" s="443"/>
      <c r="DG7" s="443"/>
      <c r="DH7" s="443"/>
      <c r="DI7" s="444"/>
    </row>
    <row r="8" spans="1:119" ht="18.75" customHeight="1" thickBot="1" x14ac:dyDescent="0.25">
      <c r="A8" s="175"/>
      <c r="B8" s="451"/>
      <c r="C8" s="452"/>
      <c r="D8" s="452"/>
      <c r="E8" s="453"/>
      <c r="F8" s="453"/>
      <c r="G8" s="453"/>
      <c r="H8" s="453"/>
      <c r="I8" s="453"/>
      <c r="J8" s="453"/>
      <c r="K8" s="453"/>
      <c r="L8" s="453"/>
      <c r="M8" s="453"/>
      <c r="N8" s="453"/>
      <c r="O8" s="453"/>
      <c r="P8" s="453"/>
      <c r="Q8" s="453"/>
      <c r="R8" s="456"/>
      <c r="S8" s="456"/>
      <c r="T8" s="456"/>
      <c r="U8" s="456"/>
      <c r="V8" s="457"/>
      <c r="W8" s="460"/>
      <c r="X8" s="461"/>
      <c r="Y8" s="461"/>
      <c r="Z8" s="461"/>
      <c r="AA8" s="461"/>
      <c r="AB8" s="452"/>
      <c r="AC8" s="468"/>
      <c r="AD8" s="469"/>
      <c r="AE8" s="469"/>
      <c r="AF8" s="469"/>
      <c r="AG8" s="469"/>
      <c r="AH8" s="469"/>
      <c r="AI8" s="469"/>
      <c r="AJ8" s="469"/>
      <c r="AK8" s="469"/>
      <c r="AL8" s="470"/>
      <c r="AM8" s="471" t="s">
        <v>103</v>
      </c>
      <c r="AN8" s="472"/>
      <c r="AO8" s="472"/>
      <c r="AP8" s="472"/>
      <c r="AQ8" s="472"/>
      <c r="AR8" s="472"/>
      <c r="AS8" s="472"/>
      <c r="AT8" s="473"/>
      <c r="AU8" s="474" t="s">
        <v>104</v>
      </c>
      <c r="AV8" s="475"/>
      <c r="AW8" s="475"/>
      <c r="AX8" s="475"/>
      <c r="AY8" s="476" t="s">
        <v>105</v>
      </c>
      <c r="AZ8" s="477"/>
      <c r="BA8" s="477"/>
      <c r="BB8" s="477"/>
      <c r="BC8" s="477"/>
      <c r="BD8" s="477"/>
      <c r="BE8" s="477"/>
      <c r="BF8" s="477"/>
      <c r="BG8" s="477"/>
      <c r="BH8" s="477"/>
      <c r="BI8" s="477"/>
      <c r="BJ8" s="477"/>
      <c r="BK8" s="477"/>
      <c r="BL8" s="477"/>
      <c r="BM8" s="478"/>
      <c r="BN8" s="442">
        <v>933311</v>
      </c>
      <c r="BO8" s="443"/>
      <c r="BP8" s="443"/>
      <c r="BQ8" s="443"/>
      <c r="BR8" s="443"/>
      <c r="BS8" s="443"/>
      <c r="BT8" s="443"/>
      <c r="BU8" s="444"/>
      <c r="BV8" s="442">
        <v>1116690</v>
      </c>
      <c r="BW8" s="443"/>
      <c r="BX8" s="443"/>
      <c r="BY8" s="443"/>
      <c r="BZ8" s="443"/>
      <c r="CA8" s="443"/>
      <c r="CB8" s="443"/>
      <c r="CC8" s="444"/>
      <c r="CD8" s="445" t="s">
        <v>106</v>
      </c>
      <c r="CE8" s="446"/>
      <c r="CF8" s="446"/>
      <c r="CG8" s="446"/>
      <c r="CH8" s="446"/>
      <c r="CI8" s="446"/>
      <c r="CJ8" s="446"/>
      <c r="CK8" s="446"/>
      <c r="CL8" s="446"/>
      <c r="CM8" s="446"/>
      <c r="CN8" s="446"/>
      <c r="CO8" s="446"/>
      <c r="CP8" s="446"/>
      <c r="CQ8" s="446"/>
      <c r="CR8" s="446"/>
      <c r="CS8" s="447"/>
      <c r="CT8" s="482">
        <v>0.73</v>
      </c>
      <c r="CU8" s="483"/>
      <c r="CV8" s="483"/>
      <c r="CW8" s="483"/>
      <c r="CX8" s="483"/>
      <c r="CY8" s="483"/>
      <c r="CZ8" s="483"/>
      <c r="DA8" s="484"/>
      <c r="DB8" s="482">
        <v>0.74</v>
      </c>
      <c r="DC8" s="483"/>
      <c r="DD8" s="483"/>
      <c r="DE8" s="483"/>
      <c r="DF8" s="483"/>
      <c r="DG8" s="483"/>
      <c r="DH8" s="483"/>
      <c r="DI8" s="484"/>
    </row>
    <row r="9" spans="1:119" ht="18.75" customHeight="1" thickBot="1" x14ac:dyDescent="0.25">
      <c r="A9" s="175"/>
      <c r="B9" s="436" t="s">
        <v>107</v>
      </c>
      <c r="C9" s="437"/>
      <c r="D9" s="437"/>
      <c r="E9" s="437"/>
      <c r="F9" s="437"/>
      <c r="G9" s="437"/>
      <c r="H9" s="437"/>
      <c r="I9" s="437"/>
      <c r="J9" s="437"/>
      <c r="K9" s="485"/>
      <c r="L9" s="486" t="s">
        <v>108</v>
      </c>
      <c r="M9" s="487"/>
      <c r="N9" s="487"/>
      <c r="O9" s="487"/>
      <c r="P9" s="487"/>
      <c r="Q9" s="488"/>
      <c r="R9" s="489">
        <v>80611</v>
      </c>
      <c r="S9" s="490"/>
      <c r="T9" s="490"/>
      <c r="U9" s="490"/>
      <c r="V9" s="491"/>
      <c r="W9" s="399" t="s">
        <v>109</v>
      </c>
      <c r="X9" s="400"/>
      <c r="Y9" s="400"/>
      <c r="Z9" s="400"/>
      <c r="AA9" s="400"/>
      <c r="AB9" s="400"/>
      <c r="AC9" s="400"/>
      <c r="AD9" s="400"/>
      <c r="AE9" s="400"/>
      <c r="AF9" s="400"/>
      <c r="AG9" s="400"/>
      <c r="AH9" s="400"/>
      <c r="AI9" s="400"/>
      <c r="AJ9" s="400"/>
      <c r="AK9" s="400"/>
      <c r="AL9" s="401"/>
      <c r="AM9" s="471" t="s">
        <v>110</v>
      </c>
      <c r="AN9" s="472"/>
      <c r="AO9" s="472"/>
      <c r="AP9" s="472"/>
      <c r="AQ9" s="472"/>
      <c r="AR9" s="472"/>
      <c r="AS9" s="472"/>
      <c r="AT9" s="473"/>
      <c r="AU9" s="474" t="s">
        <v>90</v>
      </c>
      <c r="AV9" s="475"/>
      <c r="AW9" s="475"/>
      <c r="AX9" s="475"/>
      <c r="AY9" s="476" t="s">
        <v>111</v>
      </c>
      <c r="AZ9" s="477"/>
      <c r="BA9" s="477"/>
      <c r="BB9" s="477"/>
      <c r="BC9" s="477"/>
      <c r="BD9" s="477"/>
      <c r="BE9" s="477"/>
      <c r="BF9" s="477"/>
      <c r="BG9" s="477"/>
      <c r="BH9" s="477"/>
      <c r="BI9" s="477"/>
      <c r="BJ9" s="477"/>
      <c r="BK9" s="477"/>
      <c r="BL9" s="477"/>
      <c r="BM9" s="478"/>
      <c r="BN9" s="442">
        <v>-183379</v>
      </c>
      <c r="BO9" s="443"/>
      <c r="BP9" s="443"/>
      <c r="BQ9" s="443"/>
      <c r="BR9" s="443"/>
      <c r="BS9" s="443"/>
      <c r="BT9" s="443"/>
      <c r="BU9" s="444"/>
      <c r="BV9" s="442">
        <v>131564</v>
      </c>
      <c r="BW9" s="443"/>
      <c r="BX9" s="443"/>
      <c r="BY9" s="443"/>
      <c r="BZ9" s="443"/>
      <c r="CA9" s="443"/>
      <c r="CB9" s="443"/>
      <c r="CC9" s="444"/>
      <c r="CD9" s="445" t="s">
        <v>112</v>
      </c>
      <c r="CE9" s="446"/>
      <c r="CF9" s="446"/>
      <c r="CG9" s="446"/>
      <c r="CH9" s="446"/>
      <c r="CI9" s="446"/>
      <c r="CJ9" s="446"/>
      <c r="CK9" s="446"/>
      <c r="CL9" s="446"/>
      <c r="CM9" s="446"/>
      <c r="CN9" s="446"/>
      <c r="CO9" s="446"/>
      <c r="CP9" s="446"/>
      <c r="CQ9" s="446"/>
      <c r="CR9" s="446"/>
      <c r="CS9" s="447"/>
      <c r="CT9" s="439">
        <v>15.1</v>
      </c>
      <c r="CU9" s="440"/>
      <c r="CV9" s="440"/>
      <c r="CW9" s="440"/>
      <c r="CX9" s="440"/>
      <c r="CY9" s="440"/>
      <c r="CZ9" s="440"/>
      <c r="DA9" s="441"/>
      <c r="DB9" s="439">
        <v>15.3</v>
      </c>
      <c r="DC9" s="440"/>
      <c r="DD9" s="440"/>
      <c r="DE9" s="440"/>
      <c r="DF9" s="440"/>
      <c r="DG9" s="440"/>
      <c r="DH9" s="440"/>
      <c r="DI9" s="441"/>
    </row>
    <row r="10" spans="1:119" ht="18.75" customHeight="1" thickBot="1" x14ac:dyDescent="0.25">
      <c r="A10" s="175"/>
      <c r="B10" s="436"/>
      <c r="C10" s="437"/>
      <c r="D10" s="437"/>
      <c r="E10" s="437"/>
      <c r="F10" s="437"/>
      <c r="G10" s="437"/>
      <c r="H10" s="437"/>
      <c r="I10" s="437"/>
      <c r="J10" s="437"/>
      <c r="K10" s="485"/>
      <c r="L10" s="492" t="s">
        <v>113</v>
      </c>
      <c r="M10" s="472"/>
      <c r="N10" s="472"/>
      <c r="O10" s="472"/>
      <c r="P10" s="472"/>
      <c r="Q10" s="473"/>
      <c r="R10" s="493">
        <v>81524</v>
      </c>
      <c r="S10" s="494"/>
      <c r="T10" s="494"/>
      <c r="U10" s="494"/>
      <c r="V10" s="495"/>
      <c r="W10" s="430"/>
      <c r="X10" s="431"/>
      <c r="Y10" s="431"/>
      <c r="Z10" s="431"/>
      <c r="AA10" s="431"/>
      <c r="AB10" s="431"/>
      <c r="AC10" s="431"/>
      <c r="AD10" s="431"/>
      <c r="AE10" s="431"/>
      <c r="AF10" s="431"/>
      <c r="AG10" s="431"/>
      <c r="AH10" s="431"/>
      <c r="AI10" s="431"/>
      <c r="AJ10" s="431"/>
      <c r="AK10" s="431"/>
      <c r="AL10" s="434"/>
      <c r="AM10" s="471" t="s">
        <v>114</v>
      </c>
      <c r="AN10" s="472"/>
      <c r="AO10" s="472"/>
      <c r="AP10" s="472"/>
      <c r="AQ10" s="472"/>
      <c r="AR10" s="472"/>
      <c r="AS10" s="472"/>
      <c r="AT10" s="473"/>
      <c r="AU10" s="474" t="s">
        <v>90</v>
      </c>
      <c r="AV10" s="475"/>
      <c r="AW10" s="475"/>
      <c r="AX10" s="475"/>
      <c r="AY10" s="476" t="s">
        <v>115</v>
      </c>
      <c r="AZ10" s="477"/>
      <c r="BA10" s="477"/>
      <c r="BB10" s="477"/>
      <c r="BC10" s="477"/>
      <c r="BD10" s="477"/>
      <c r="BE10" s="477"/>
      <c r="BF10" s="477"/>
      <c r="BG10" s="477"/>
      <c r="BH10" s="477"/>
      <c r="BI10" s="477"/>
      <c r="BJ10" s="477"/>
      <c r="BK10" s="477"/>
      <c r="BL10" s="477"/>
      <c r="BM10" s="478"/>
      <c r="BN10" s="442">
        <v>624043</v>
      </c>
      <c r="BO10" s="443"/>
      <c r="BP10" s="443"/>
      <c r="BQ10" s="443"/>
      <c r="BR10" s="443"/>
      <c r="BS10" s="443"/>
      <c r="BT10" s="443"/>
      <c r="BU10" s="444"/>
      <c r="BV10" s="442">
        <v>662039</v>
      </c>
      <c r="BW10" s="443"/>
      <c r="BX10" s="443"/>
      <c r="BY10" s="443"/>
      <c r="BZ10" s="443"/>
      <c r="CA10" s="443"/>
      <c r="CB10" s="443"/>
      <c r="CC10" s="44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36"/>
      <c r="C11" s="437"/>
      <c r="D11" s="437"/>
      <c r="E11" s="437"/>
      <c r="F11" s="437"/>
      <c r="G11" s="437"/>
      <c r="H11" s="437"/>
      <c r="I11" s="437"/>
      <c r="J11" s="437"/>
      <c r="K11" s="485"/>
      <c r="L11" s="496" t="s">
        <v>117</v>
      </c>
      <c r="M11" s="497"/>
      <c r="N11" s="497"/>
      <c r="O11" s="497"/>
      <c r="P11" s="497"/>
      <c r="Q11" s="498"/>
      <c r="R11" s="499" t="s">
        <v>118</v>
      </c>
      <c r="S11" s="500"/>
      <c r="T11" s="500"/>
      <c r="U11" s="500"/>
      <c r="V11" s="501"/>
      <c r="W11" s="430"/>
      <c r="X11" s="431"/>
      <c r="Y11" s="431"/>
      <c r="Z11" s="431"/>
      <c r="AA11" s="431"/>
      <c r="AB11" s="431"/>
      <c r="AC11" s="431"/>
      <c r="AD11" s="431"/>
      <c r="AE11" s="431"/>
      <c r="AF11" s="431"/>
      <c r="AG11" s="431"/>
      <c r="AH11" s="431"/>
      <c r="AI11" s="431"/>
      <c r="AJ11" s="431"/>
      <c r="AK11" s="431"/>
      <c r="AL11" s="434"/>
      <c r="AM11" s="471" t="s">
        <v>119</v>
      </c>
      <c r="AN11" s="472"/>
      <c r="AO11" s="472"/>
      <c r="AP11" s="472"/>
      <c r="AQ11" s="472"/>
      <c r="AR11" s="472"/>
      <c r="AS11" s="472"/>
      <c r="AT11" s="473"/>
      <c r="AU11" s="474" t="s">
        <v>90</v>
      </c>
      <c r="AV11" s="475"/>
      <c r="AW11" s="475"/>
      <c r="AX11" s="475"/>
      <c r="AY11" s="476" t="s">
        <v>120</v>
      </c>
      <c r="AZ11" s="477"/>
      <c r="BA11" s="477"/>
      <c r="BB11" s="477"/>
      <c r="BC11" s="477"/>
      <c r="BD11" s="477"/>
      <c r="BE11" s="477"/>
      <c r="BF11" s="477"/>
      <c r="BG11" s="477"/>
      <c r="BH11" s="477"/>
      <c r="BI11" s="477"/>
      <c r="BJ11" s="477"/>
      <c r="BK11" s="477"/>
      <c r="BL11" s="477"/>
      <c r="BM11" s="478"/>
      <c r="BN11" s="442">
        <v>0</v>
      </c>
      <c r="BO11" s="443"/>
      <c r="BP11" s="443"/>
      <c r="BQ11" s="443"/>
      <c r="BR11" s="443"/>
      <c r="BS11" s="443"/>
      <c r="BT11" s="443"/>
      <c r="BU11" s="444"/>
      <c r="BV11" s="442">
        <v>0</v>
      </c>
      <c r="BW11" s="443"/>
      <c r="BX11" s="443"/>
      <c r="BY11" s="443"/>
      <c r="BZ11" s="443"/>
      <c r="CA11" s="443"/>
      <c r="CB11" s="443"/>
      <c r="CC11" s="444"/>
      <c r="CD11" s="445" t="s">
        <v>121</v>
      </c>
      <c r="CE11" s="446"/>
      <c r="CF11" s="446"/>
      <c r="CG11" s="446"/>
      <c r="CH11" s="446"/>
      <c r="CI11" s="446"/>
      <c r="CJ11" s="446"/>
      <c r="CK11" s="446"/>
      <c r="CL11" s="446"/>
      <c r="CM11" s="446"/>
      <c r="CN11" s="446"/>
      <c r="CO11" s="446"/>
      <c r="CP11" s="446"/>
      <c r="CQ11" s="446"/>
      <c r="CR11" s="446"/>
      <c r="CS11" s="447"/>
      <c r="CT11" s="482" t="s">
        <v>122</v>
      </c>
      <c r="CU11" s="483"/>
      <c r="CV11" s="483"/>
      <c r="CW11" s="483"/>
      <c r="CX11" s="483"/>
      <c r="CY11" s="483"/>
      <c r="CZ11" s="483"/>
      <c r="DA11" s="484"/>
      <c r="DB11" s="482" t="s">
        <v>122</v>
      </c>
      <c r="DC11" s="483"/>
      <c r="DD11" s="483"/>
      <c r="DE11" s="483"/>
      <c r="DF11" s="483"/>
      <c r="DG11" s="483"/>
      <c r="DH11" s="483"/>
      <c r="DI11" s="484"/>
    </row>
    <row r="12" spans="1:119" ht="18.75" customHeight="1" x14ac:dyDescent="0.2">
      <c r="A12" s="175"/>
      <c r="B12" s="502" t="s">
        <v>123</v>
      </c>
      <c r="C12" s="503"/>
      <c r="D12" s="503"/>
      <c r="E12" s="503"/>
      <c r="F12" s="503"/>
      <c r="G12" s="503"/>
      <c r="H12" s="503"/>
      <c r="I12" s="503"/>
      <c r="J12" s="503"/>
      <c r="K12" s="504"/>
      <c r="L12" s="511" t="s">
        <v>124</v>
      </c>
      <c r="M12" s="512"/>
      <c r="N12" s="512"/>
      <c r="O12" s="512"/>
      <c r="P12" s="512"/>
      <c r="Q12" s="513"/>
      <c r="R12" s="514">
        <v>79907</v>
      </c>
      <c r="S12" s="515"/>
      <c r="T12" s="515"/>
      <c r="U12" s="515"/>
      <c r="V12" s="516"/>
      <c r="W12" s="517" t="s">
        <v>1</v>
      </c>
      <c r="X12" s="475"/>
      <c r="Y12" s="475"/>
      <c r="Z12" s="475"/>
      <c r="AA12" s="475"/>
      <c r="AB12" s="518"/>
      <c r="AC12" s="519" t="s">
        <v>125</v>
      </c>
      <c r="AD12" s="520"/>
      <c r="AE12" s="520"/>
      <c r="AF12" s="520"/>
      <c r="AG12" s="521"/>
      <c r="AH12" s="519" t="s">
        <v>126</v>
      </c>
      <c r="AI12" s="520"/>
      <c r="AJ12" s="520"/>
      <c r="AK12" s="520"/>
      <c r="AL12" s="522"/>
      <c r="AM12" s="471" t="s">
        <v>127</v>
      </c>
      <c r="AN12" s="472"/>
      <c r="AO12" s="472"/>
      <c r="AP12" s="472"/>
      <c r="AQ12" s="472"/>
      <c r="AR12" s="472"/>
      <c r="AS12" s="472"/>
      <c r="AT12" s="473"/>
      <c r="AU12" s="474" t="s">
        <v>90</v>
      </c>
      <c r="AV12" s="475"/>
      <c r="AW12" s="475"/>
      <c r="AX12" s="475"/>
      <c r="AY12" s="476" t="s">
        <v>128</v>
      </c>
      <c r="AZ12" s="477"/>
      <c r="BA12" s="477"/>
      <c r="BB12" s="477"/>
      <c r="BC12" s="477"/>
      <c r="BD12" s="477"/>
      <c r="BE12" s="477"/>
      <c r="BF12" s="477"/>
      <c r="BG12" s="477"/>
      <c r="BH12" s="477"/>
      <c r="BI12" s="477"/>
      <c r="BJ12" s="477"/>
      <c r="BK12" s="477"/>
      <c r="BL12" s="477"/>
      <c r="BM12" s="478"/>
      <c r="BN12" s="442">
        <v>1180000</v>
      </c>
      <c r="BO12" s="443"/>
      <c r="BP12" s="443"/>
      <c r="BQ12" s="443"/>
      <c r="BR12" s="443"/>
      <c r="BS12" s="443"/>
      <c r="BT12" s="443"/>
      <c r="BU12" s="444"/>
      <c r="BV12" s="442">
        <v>1148657</v>
      </c>
      <c r="BW12" s="443"/>
      <c r="BX12" s="443"/>
      <c r="BY12" s="443"/>
      <c r="BZ12" s="443"/>
      <c r="CA12" s="443"/>
      <c r="CB12" s="443"/>
      <c r="CC12" s="444"/>
      <c r="CD12" s="445" t="s">
        <v>129</v>
      </c>
      <c r="CE12" s="446"/>
      <c r="CF12" s="446"/>
      <c r="CG12" s="446"/>
      <c r="CH12" s="446"/>
      <c r="CI12" s="446"/>
      <c r="CJ12" s="446"/>
      <c r="CK12" s="446"/>
      <c r="CL12" s="446"/>
      <c r="CM12" s="446"/>
      <c r="CN12" s="446"/>
      <c r="CO12" s="446"/>
      <c r="CP12" s="446"/>
      <c r="CQ12" s="446"/>
      <c r="CR12" s="446"/>
      <c r="CS12" s="447"/>
      <c r="CT12" s="482" t="s">
        <v>122</v>
      </c>
      <c r="CU12" s="483"/>
      <c r="CV12" s="483"/>
      <c r="CW12" s="483"/>
      <c r="CX12" s="483"/>
      <c r="CY12" s="483"/>
      <c r="CZ12" s="483"/>
      <c r="DA12" s="484"/>
      <c r="DB12" s="482" t="s">
        <v>122</v>
      </c>
      <c r="DC12" s="483"/>
      <c r="DD12" s="483"/>
      <c r="DE12" s="483"/>
      <c r="DF12" s="483"/>
      <c r="DG12" s="483"/>
      <c r="DH12" s="483"/>
      <c r="DI12" s="484"/>
    </row>
    <row r="13" spans="1:119" ht="18.75" customHeight="1" x14ac:dyDescent="0.2">
      <c r="A13" s="175"/>
      <c r="B13" s="505"/>
      <c r="C13" s="506"/>
      <c r="D13" s="506"/>
      <c r="E13" s="506"/>
      <c r="F13" s="506"/>
      <c r="G13" s="506"/>
      <c r="H13" s="506"/>
      <c r="I13" s="506"/>
      <c r="J13" s="506"/>
      <c r="K13" s="507"/>
      <c r="L13" s="190"/>
      <c r="M13" s="533" t="s">
        <v>130</v>
      </c>
      <c r="N13" s="534"/>
      <c r="O13" s="534"/>
      <c r="P13" s="534"/>
      <c r="Q13" s="535"/>
      <c r="R13" s="526">
        <v>75493</v>
      </c>
      <c r="S13" s="527"/>
      <c r="T13" s="527"/>
      <c r="U13" s="527"/>
      <c r="V13" s="528"/>
      <c r="W13" s="458" t="s">
        <v>131</v>
      </c>
      <c r="X13" s="459"/>
      <c r="Y13" s="459"/>
      <c r="Z13" s="459"/>
      <c r="AA13" s="459"/>
      <c r="AB13" s="449"/>
      <c r="AC13" s="493">
        <v>1043</v>
      </c>
      <c r="AD13" s="494"/>
      <c r="AE13" s="494"/>
      <c r="AF13" s="494"/>
      <c r="AG13" s="536"/>
      <c r="AH13" s="493">
        <v>1153</v>
      </c>
      <c r="AI13" s="494"/>
      <c r="AJ13" s="494"/>
      <c r="AK13" s="494"/>
      <c r="AL13" s="495"/>
      <c r="AM13" s="471" t="s">
        <v>132</v>
      </c>
      <c r="AN13" s="472"/>
      <c r="AO13" s="472"/>
      <c r="AP13" s="472"/>
      <c r="AQ13" s="472"/>
      <c r="AR13" s="472"/>
      <c r="AS13" s="472"/>
      <c r="AT13" s="473"/>
      <c r="AU13" s="474" t="s">
        <v>104</v>
      </c>
      <c r="AV13" s="475"/>
      <c r="AW13" s="475"/>
      <c r="AX13" s="475"/>
      <c r="AY13" s="476" t="s">
        <v>133</v>
      </c>
      <c r="AZ13" s="477"/>
      <c r="BA13" s="477"/>
      <c r="BB13" s="477"/>
      <c r="BC13" s="477"/>
      <c r="BD13" s="477"/>
      <c r="BE13" s="477"/>
      <c r="BF13" s="477"/>
      <c r="BG13" s="477"/>
      <c r="BH13" s="477"/>
      <c r="BI13" s="477"/>
      <c r="BJ13" s="477"/>
      <c r="BK13" s="477"/>
      <c r="BL13" s="477"/>
      <c r="BM13" s="478"/>
      <c r="BN13" s="442">
        <v>-739336</v>
      </c>
      <c r="BO13" s="443"/>
      <c r="BP13" s="443"/>
      <c r="BQ13" s="443"/>
      <c r="BR13" s="443"/>
      <c r="BS13" s="443"/>
      <c r="BT13" s="443"/>
      <c r="BU13" s="444"/>
      <c r="BV13" s="442">
        <v>-355054</v>
      </c>
      <c r="BW13" s="443"/>
      <c r="BX13" s="443"/>
      <c r="BY13" s="443"/>
      <c r="BZ13" s="443"/>
      <c r="CA13" s="443"/>
      <c r="CB13" s="443"/>
      <c r="CC13" s="444"/>
      <c r="CD13" s="445" t="s">
        <v>134</v>
      </c>
      <c r="CE13" s="446"/>
      <c r="CF13" s="446"/>
      <c r="CG13" s="446"/>
      <c r="CH13" s="446"/>
      <c r="CI13" s="446"/>
      <c r="CJ13" s="446"/>
      <c r="CK13" s="446"/>
      <c r="CL13" s="446"/>
      <c r="CM13" s="446"/>
      <c r="CN13" s="446"/>
      <c r="CO13" s="446"/>
      <c r="CP13" s="446"/>
      <c r="CQ13" s="446"/>
      <c r="CR13" s="446"/>
      <c r="CS13" s="447"/>
      <c r="CT13" s="439">
        <v>10.199999999999999</v>
      </c>
      <c r="CU13" s="440"/>
      <c r="CV13" s="440"/>
      <c r="CW13" s="440"/>
      <c r="CX13" s="440"/>
      <c r="CY13" s="440"/>
      <c r="CZ13" s="440"/>
      <c r="DA13" s="441"/>
      <c r="DB13" s="439">
        <v>10.1</v>
      </c>
      <c r="DC13" s="440"/>
      <c r="DD13" s="440"/>
      <c r="DE13" s="440"/>
      <c r="DF13" s="440"/>
      <c r="DG13" s="440"/>
      <c r="DH13" s="440"/>
      <c r="DI13" s="441"/>
    </row>
    <row r="14" spans="1:119" ht="18.75" customHeight="1" thickBot="1" x14ac:dyDescent="0.25">
      <c r="A14" s="175"/>
      <c r="B14" s="505"/>
      <c r="C14" s="506"/>
      <c r="D14" s="506"/>
      <c r="E14" s="506"/>
      <c r="F14" s="506"/>
      <c r="G14" s="506"/>
      <c r="H14" s="506"/>
      <c r="I14" s="506"/>
      <c r="J14" s="506"/>
      <c r="K14" s="507"/>
      <c r="L14" s="523" t="s">
        <v>135</v>
      </c>
      <c r="M14" s="524"/>
      <c r="N14" s="524"/>
      <c r="O14" s="524"/>
      <c r="P14" s="524"/>
      <c r="Q14" s="525"/>
      <c r="R14" s="526">
        <v>80726</v>
      </c>
      <c r="S14" s="527"/>
      <c r="T14" s="527"/>
      <c r="U14" s="527"/>
      <c r="V14" s="528"/>
      <c r="W14" s="432"/>
      <c r="X14" s="433"/>
      <c r="Y14" s="433"/>
      <c r="Z14" s="433"/>
      <c r="AA14" s="433"/>
      <c r="AB14" s="422"/>
      <c r="AC14" s="529">
        <v>2.5</v>
      </c>
      <c r="AD14" s="530"/>
      <c r="AE14" s="530"/>
      <c r="AF14" s="530"/>
      <c r="AG14" s="531"/>
      <c r="AH14" s="529">
        <v>2.8</v>
      </c>
      <c r="AI14" s="530"/>
      <c r="AJ14" s="530"/>
      <c r="AK14" s="530"/>
      <c r="AL14" s="532"/>
      <c r="AM14" s="471"/>
      <c r="AN14" s="472"/>
      <c r="AO14" s="472"/>
      <c r="AP14" s="472"/>
      <c r="AQ14" s="472"/>
      <c r="AR14" s="472"/>
      <c r="AS14" s="472"/>
      <c r="AT14" s="473"/>
      <c r="AU14" s="474"/>
      <c r="AV14" s="475"/>
      <c r="AW14" s="475"/>
      <c r="AX14" s="475"/>
      <c r="AY14" s="476"/>
      <c r="AZ14" s="477"/>
      <c r="BA14" s="477"/>
      <c r="BB14" s="477"/>
      <c r="BC14" s="477"/>
      <c r="BD14" s="477"/>
      <c r="BE14" s="477"/>
      <c r="BF14" s="477"/>
      <c r="BG14" s="477"/>
      <c r="BH14" s="477"/>
      <c r="BI14" s="477"/>
      <c r="BJ14" s="477"/>
      <c r="BK14" s="477"/>
      <c r="BL14" s="477"/>
      <c r="BM14" s="478"/>
      <c r="BN14" s="442"/>
      <c r="BO14" s="443"/>
      <c r="BP14" s="443"/>
      <c r="BQ14" s="443"/>
      <c r="BR14" s="443"/>
      <c r="BS14" s="443"/>
      <c r="BT14" s="443"/>
      <c r="BU14" s="444"/>
      <c r="BV14" s="442"/>
      <c r="BW14" s="443"/>
      <c r="BX14" s="443"/>
      <c r="BY14" s="443"/>
      <c r="BZ14" s="443"/>
      <c r="CA14" s="443"/>
      <c r="CB14" s="443"/>
      <c r="CC14" s="444"/>
      <c r="CD14" s="537" t="s">
        <v>136</v>
      </c>
      <c r="CE14" s="538"/>
      <c r="CF14" s="538"/>
      <c r="CG14" s="538"/>
      <c r="CH14" s="538"/>
      <c r="CI14" s="538"/>
      <c r="CJ14" s="538"/>
      <c r="CK14" s="538"/>
      <c r="CL14" s="538"/>
      <c r="CM14" s="538"/>
      <c r="CN14" s="538"/>
      <c r="CO14" s="538"/>
      <c r="CP14" s="538"/>
      <c r="CQ14" s="538"/>
      <c r="CR14" s="538"/>
      <c r="CS14" s="539"/>
      <c r="CT14" s="540">
        <v>128.19999999999999</v>
      </c>
      <c r="CU14" s="541"/>
      <c r="CV14" s="541"/>
      <c r="CW14" s="541"/>
      <c r="CX14" s="541"/>
      <c r="CY14" s="541"/>
      <c r="CZ14" s="541"/>
      <c r="DA14" s="542"/>
      <c r="DB14" s="540">
        <v>120.6</v>
      </c>
      <c r="DC14" s="541"/>
      <c r="DD14" s="541"/>
      <c r="DE14" s="541"/>
      <c r="DF14" s="541"/>
      <c r="DG14" s="541"/>
      <c r="DH14" s="541"/>
      <c r="DI14" s="542"/>
    </row>
    <row r="15" spans="1:119" ht="18.75" customHeight="1" x14ac:dyDescent="0.2">
      <c r="A15" s="175"/>
      <c r="B15" s="505"/>
      <c r="C15" s="506"/>
      <c r="D15" s="506"/>
      <c r="E15" s="506"/>
      <c r="F15" s="506"/>
      <c r="G15" s="506"/>
      <c r="H15" s="506"/>
      <c r="I15" s="506"/>
      <c r="J15" s="506"/>
      <c r="K15" s="507"/>
      <c r="L15" s="190"/>
      <c r="M15" s="533" t="s">
        <v>130</v>
      </c>
      <c r="N15" s="534"/>
      <c r="O15" s="534"/>
      <c r="P15" s="534"/>
      <c r="Q15" s="535"/>
      <c r="R15" s="526">
        <v>76039</v>
      </c>
      <c r="S15" s="527"/>
      <c r="T15" s="527"/>
      <c r="U15" s="527"/>
      <c r="V15" s="528"/>
      <c r="W15" s="458" t="s">
        <v>137</v>
      </c>
      <c r="X15" s="459"/>
      <c r="Y15" s="459"/>
      <c r="Z15" s="459"/>
      <c r="AA15" s="459"/>
      <c r="AB15" s="449"/>
      <c r="AC15" s="493">
        <v>18778</v>
      </c>
      <c r="AD15" s="494"/>
      <c r="AE15" s="494"/>
      <c r="AF15" s="494"/>
      <c r="AG15" s="536"/>
      <c r="AH15" s="493">
        <v>17417</v>
      </c>
      <c r="AI15" s="494"/>
      <c r="AJ15" s="494"/>
      <c r="AK15" s="494"/>
      <c r="AL15" s="495"/>
      <c r="AM15" s="471"/>
      <c r="AN15" s="472"/>
      <c r="AO15" s="472"/>
      <c r="AP15" s="472"/>
      <c r="AQ15" s="472"/>
      <c r="AR15" s="472"/>
      <c r="AS15" s="472"/>
      <c r="AT15" s="473"/>
      <c r="AU15" s="474"/>
      <c r="AV15" s="475"/>
      <c r="AW15" s="475"/>
      <c r="AX15" s="475"/>
      <c r="AY15" s="402" t="s">
        <v>138</v>
      </c>
      <c r="AZ15" s="403"/>
      <c r="BA15" s="403"/>
      <c r="BB15" s="403"/>
      <c r="BC15" s="403"/>
      <c r="BD15" s="403"/>
      <c r="BE15" s="403"/>
      <c r="BF15" s="403"/>
      <c r="BG15" s="403"/>
      <c r="BH15" s="403"/>
      <c r="BI15" s="403"/>
      <c r="BJ15" s="403"/>
      <c r="BK15" s="403"/>
      <c r="BL15" s="403"/>
      <c r="BM15" s="404"/>
      <c r="BN15" s="405">
        <v>12560334</v>
      </c>
      <c r="BO15" s="406"/>
      <c r="BP15" s="406"/>
      <c r="BQ15" s="406"/>
      <c r="BR15" s="406"/>
      <c r="BS15" s="406"/>
      <c r="BT15" s="406"/>
      <c r="BU15" s="407"/>
      <c r="BV15" s="405">
        <v>12238203</v>
      </c>
      <c r="BW15" s="406"/>
      <c r="BX15" s="406"/>
      <c r="BY15" s="406"/>
      <c r="BZ15" s="406"/>
      <c r="CA15" s="406"/>
      <c r="CB15" s="406"/>
      <c r="CC15" s="407"/>
      <c r="CD15" s="543" t="s">
        <v>139</v>
      </c>
      <c r="CE15" s="544"/>
      <c r="CF15" s="544"/>
      <c r="CG15" s="544"/>
      <c r="CH15" s="544"/>
      <c r="CI15" s="544"/>
      <c r="CJ15" s="544"/>
      <c r="CK15" s="544"/>
      <c r="CL15" s="544"/>
      <c r="CM15" s="544"/>
      <c r="CN15" s="544"/>
      <c r="CO15" s="544"/>
      <c r="CP15" s="544"/>
      <c r="CQ15" s="544"/>
      <c r="CR15" s="544"/>
      <c r="CS15" s="545"/>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05"/>
      <c r="C16" s="506"/>
      <c r="D16" s="506"/>
      <c r="E16" s="506"/>
      <c r="F16" s="506"/>
      <c r="G16" s="506"/>
      <c r="H16" s="506"/>
      <c r="I16" s="506"/>
      <c r="J16" s="506"/>
      <c r="K16" s="507"/>
      <c r="L16" s="523" t="s">
        <v>140</v>
      </c>
      <c r="M16" s="546"/>
      <c r="N16" s="546"/>
      <c r="O16" s="546"/>
      <c r="P16" s="546"/>
      <c r="Q16" s="547"/>
      <c r="R16" s="548" t="s">
        <v>141</v>
      </c>
      <c r="S16" s="549"/>
      <c r="T16" s="549"/>
      <c r="U16" s="549"/>
      <c r="V16" s="550"/>
      <c r="W16" s="432"/>
      <c r="X16" s="433"/>
      <c r="Y16" s="433"/>
      <c r="Z16" s="433"/>
      <c r="AA16" s="433"/>
      <c r="AB16" s="422"/>
      <c r="AC16" s="529">
        <v>44.9</v>
      </c>
      <c r="AD16" s="530"/>
      <c r="AE16" s="530"/>
      <c r="AF16" s="530"/>
      <c r="AG16" s="531"/>
      <c r="AH16" s="529">
        <v>42.7</v>
      </c>
      <c r="AI16" s="530"/>
      <c r="AJ16" s="530"/>
      <c r="AK16" s="530"/>
      <c r="AL16" s="532"/>
      <c r="AM16" s="471"/>
      <c r="AN16" s="472"/>
      <c r="AO16" s="472"/>
      <c r="AP16" s="472"/>
      <c r="AQ16" s="472"/>
      <c r="AR16" s="472"/>
      <c r="AS16" s="472"/>
      <c r="AT16" s="473"/>
      <c r="AU16" s="474"/>
      <c r="AV16" s="475"/>
      <c r="AW16" s="475"/>
      <c r="AX16" s="475"/>
      <c r="AY16" s="476" t="s">
        <v>142</v>
      </c>
      <c r="AZ16" s="477"/>
      <c r="BA16" s="477"/>
      <c r="BB16" s="477"/>
      <c r="BC16" s="477"/>
      <c r="BD16" s="477"/>
      <c r="BE16" s="477"/>
      <c r="BF16" s="477"/>
      <c r="BG16" s="477"/>
      <c r="BH16" s="477"/>
      <c r="BI16" s="477"/>
      <c r="BJ16" s="477"/>
      <c r="BK16" s="477"/>
      <c r="BL16" s="477"/>
      <c r="BM16" s="478"/>
      <c r="BN16" s="442">
        <v>17440449</v>
      </c>
      <c r="BO16" s="443"/>
      <c r="BP16" s="443"/>
      <c r="BQ16" s="443"/>
      <c r="BR16" s="443"/>
      <c r="BS16" s="443"/>
      <c r="BT16" s="443"/>
      <c r="BU16" s="444"/>
      <c r="BV16" s="442">
        <v>16810888</v>
      </c>
      <c r="BW16" s="443"/>
      <c r="BX16" s="443"/>
      <c r="BY16" s="443"/>
      <c r="BZ16" s="443"/>
      <c r="CA16" s="443"/>
      <c r="CB16" s="443"/>
      <c r="CC16" s="444"/>
      <c r="CD16" s="184"/>
      <c r="CE16" s="556"/>
      <c r="CF16" s="556"/>
      <c r="CG16" s="556"/>
      <c r="CH16" s="556"/>
      <c r="CI16" s="556"/>
      <c r="CJ16" s="556"/>
      <c r="CK16" s="556"/>
      <c r="CL16" s="556"/>
      <c r="CM16" s="556"/>
      <c r="CN16" s="556"/>
      <c r="CO16" s="556"/>
      <c r="CP16" s="556"/>
      <c r="CQ16" s="556"/>
      <c r="CR16" s="556"/>
      <c r="CS16" s="557"/>
      <c r="CT16" s="439"/>
      <c r="CU16" s="440"/>
      <c r="CV16" s="440"/>
      <c r="CW16" s="440"/>
      <c r="CX16" s="440"/>
      <c r="CY16" s="440"/>
      <c r="CZ16" s="440"/>
      <c r="DA16" s="441"/>
      <c r="DB16" s="439"/>
      <c r="DC16" s="440"/>
      <c r="DD16" s="440"/>
      <c r="DE16" s="440"/>
      <c r="DF16" s="440"/>
      <c r="DG16" s="440"/>
      <c r="DH16" s="440"/>
      <c r="DI16" s="441"/>
    </row>
    <row r="17" spans="1:113" ht="18.75" customHeight="1" thickBot="1" x14ac:dyDescent="0.25">
      <c r="A17" s="175"/>
      <c r="B17" s="508"/>
      <c r="C17" s="509"/>
      <c r="D17" s="509"/>
      <c r="E17" s="509"/>
      <c r="F17" s="509"/>
      <c r="G17" s="509"/>
      <c r="H17" s="509"/>
      <c r="I17" s="509"/>
      <c r="J17" s="509"/>
      <c r="K17" s="510"/>
      <c r="L17" s="194"/>
      <c r="M17" s="553" t="s">
        <v>143</v>
      </c>
      <c r="N17" s="554"/>
      <c r="O17" s="554"/>
      <c r="P17" s="554"/>
      <c r="Q17" s="555"/>
      <c r="R17" s="548" t="s">
        <v>144</v>
      </c>
      <c r="S17" s="549"/>
      <c r="T17" s="549"/>
      <c r="U17" s="549"/>
      <c r="V17" s="550"/>
      <c r="W17" s="458" t="s">
        <v>145</v>
      </c>
      <c r="X17" s="459"/>
      <c r="Y17" s="459"/>
      <c r="Z17" s="459"/>
      <c r="AA17" s="459"/>
      <c r="AB17" s="449"/>
      <c r="AC17" s="493">
        <v>21976</v>
      </c>
      <c r="AD17" s="494"/>
      <c r="AE17" s="494"/>
      <c r="AF17" s="494"/>
      <c r="AG17" s="536"/>
      <c r="AH17" s="493">
        <v>22259</v>
      </c>
      <c r="AI17" s="494"/>
      <c r="AJ17" s="494"/>
      <c r="AK17" s="494"/>
      <c r="AL17" s="495"/>
      <c r="AM17" s="471"/>
      <c r="AN17" s="472"/>
      <c r="AO17" s="472"/>
      <c r="AP17" s="472"/>
      <c r="AQ17" s="472"/>
      <c r="AR17" s="472"/>
      <c r="AS17" s="472"/>
      <c r="AT17" s="473"/>
      <c r="AU17" s="474"/>
      <c r="AV17" s="475"/>
      <c r="AW17" s="475"/>
      <c r="AX17" s="475"/>
      <c r="AY17" s="476" t="s">
        <v>146</v>
      </c>
      <c r="AZ17" s="477"/>
      <c r="BA17" s="477"/>
      <c r="BB17" s="477"/>
      <c r="BC17" s="477"/>
      <c r="BD17" s="477"/>
      <c r="BE17" s="477"/>
      <c r="BF17" s="477"/>
      <c r="BG17" s="477"/>
      <c r="BH17" s="477"/>
      <c r="BI17" s="477"/>
      <c r="BJ17" s="477"/>
      <c r="BK17" s="477"/>
      <c r="BL17" s="477"/>
      <c r="BM17" s="478"/>
      <c r="BN17" s="442">
        <v>15939306</v>
      </c>
      <c r="BO17" s="443"/>
      <c r="BP17" s="443"/>
      <c r="BQ17" s="443"/>
      <c r="BR17" s="443"/>
      <c r="BS17" s="443"/>
      <c r="BT17" s="443"/>
      <c r="BU17" s="444"/>
      <c r="BV17" s="442">
        <v>15548876</v>
      </c>
      <c r="BW17" s="443"/>
      <c r="BX17" s="443"/>
      <c r="BY17" s="443"/>
      <c r="BZ17" s="443"/>
      <c r="CA17" s="443"/>
      <c r="CB17" s="443"/>
      <c r="CC17" s="444"/>
      <c r="CD17" s="184"/>
      <c r="CE17" s="556"/>
      <c r="CF17" s="556"/>
      <c r="CG17" s="556"/>
      <c r="CH17" s="556"/>
      <c r="CI17" s="556"/>
      <c r="CJ17" s="556"/>
      <c r="CK17" s="556"/>
      <c r="CL17" s="556"/>
      <c r="CM17" s="556"/>
      <c r="CN17" s="556"/>
      <c r="CO17" s="556"/>
      <c r="CP17" s="556"/>
      <c r="CQ17" s="556"/>
      <c r="CR17" s="556"/>
      <c r="CS17" s="557"/>
      <c r="CT17" s="439"/>
      <c r="CU17" s="440"/>
      <c r="CV17" s="440"/>
      <c r="CW17" s="440"/>
      <c r="CX17" s="440"/>
      <c r="CY17" s="440"/>
      <c r="CZ17" s="440"/>
      <c r="DA17" s="441"/>
      <c r="DB17" s="439"/>
      <c r="DC17" s="440"/>
      <c r="DD17" s="440"/>
      <c r="DE17" s="440"/>
      <c r="DF17" s="440"/>
      <c r="DG17" s="440"/>
      <c r="DH17" s="440"/>
      <c r="DI17" s="441"/>
    </row>
    <row r="18" spans="1:113" ht="18.75" customHeight="1" thickBot="1" x14ac:dyDescent="0.25">
      <c r="A18" s="175"/>
      <c r="B18" s="564" t="s">
        <v>147</v>
      </c>
      <c r="C18" s="485"/>
      <c r="D18" s="485"/>
      <c r="E18" s="565"/>
      <c r="F18" s="565"/>
      <c r="G18" s="565"/>
      <c r="H18" s="565"/>
      <c r="I18" s="565"/>
      <c r="J18" s="565"/>
      <c r="K18" s="565"/>
      <c r="L18" s="566">
        <v>230.7</v>
      </c>
      <c r="M18" s="566"/>
      <c r="N18" s="566"/>
      <c r="O18" s="566"/>
      <c r="P18" s="566"/>
      <c r="Q18" s="566"/>
      <c r="R18" s="567"/>
      <c r="S18" s="567"/>
      <c r="T18" s="567"/>
      <c r="U18" s="567"/>
      <c r="V18" s="568"/>
      <c r="W18" s="460"/>
      <c r="X18" s="461"/>
      <c r="Y18" s="461"/>
      <c r="Z18" s="461"/>
      <c r="AA18" s="461"/>
      <c r="AB18" s="452"/>
      <c r="AC18" s="569">
        <v>52.6</v>
      </c>
      <c r="AD18" s="570"/>
      <c r="AE18" s="570"/>
      <c r="AF18" s="570"/>
      <c r="AG18" s="571"/>
      <c r="AH18" s="569">
        <v>54.5</v>
      </c>
      <c r="AI18" s="570"/>
      <c r="AJ18" s="570"/>
      <c r="AK18" s="570"/>
      <c r="AL18" s="572"/>
      <c r="AM18" s="471"/>
      <c r="AN18" s="472"/>
      <c r="AO18" s="472"/>
      <c r="AP18" s="472"/>
      <c r="AQ18" s="472"/>
      <c r="AR18" s="472"/>
      <c r="AS18" s="472"/>
      <c r="AT18" s="473"/>
      <c r="AU18" s="474"/>
      <c r="AV18" s="475"/>
      <c r="AW18" s="475"/>
      <c r="AX18" s="475"/>
      <c r="AY18" s="476" t="s">
        <v>148</v>
      </c>
      <c r="AZ18" s="477"/>
      <c r="BA18" s="477"/>
      <c r="BB18" s="477"/>
      <c r="BC18" s="477"/>
      <c r="BD18" s="477"/>
      <c r="BE18" s="477"/>
      <c r="BF18" s="477"/>
      <c r="BG18" s="477"/>
      <c r="BH18" s="477"/>
      <c r="BI18" s="477"/>
      <c r="BJ18" s="477"/>
      <c r="BK18" s="477"/>
      <c r="BL18" s="477"/>
      <c r="BM18" s="478"/>
      <c r="BN18" s="442">
        <v>20257202</v>
      </c>
      <c r="BO18" s="443"/>
      <c r="BP18" s="443"/>
      <c r="BQ18" s="443"/>
      <c r="BR18" s="443"/>
      <c r="BS18" s="443"/>
      <c r="BT18" s="443"/>
      <c r="BU18" s="444"/>
      <c r="BV18" s="442">
        <v>20120792</v>
      </c>
      <c r="BW18" s="443"/>
      <c r="BX18" s="443"/>
      <c r="BY18" s="443"/>
      <c r="BZ18" s="443"/>
      <c r="CA18" s="443"/>
      <c r="CB18" s="443"/>
      <c r="CC18" s="444"/>
      <c r="CD18" s="184"/>
      <c r="CE18" s="556"/>
      <c r="CF18" s="556"/>
      <c r="CG18" s="556"/>
      <c r="CH18" s="556"/>
      <c r="CI18" s="556"/>
      <c r="CJ18" s="556"/>
      <c r="CK18" s="556"/>
      <c r="CL18" s="556"/>
      <c r="CM18" s="556"/>
      <c r="CN18" s="556"/>
      <c r="CO18" s="556"/>
      <c r="CP18" s="556"/>
      <c r="CQ18" s="556"/>
      <c r="CR18" s="556"/>
      <c r="CS18" s="557"/>
      <c r="CT18" s="439"/>
      <c r="CU18" s="440"/>
      <c r="CV18" s="440"/>
      <c r="CW18" s="440"/>
      <c r="CX18" s="440"/>
      <c r="CY18" s="440"/>
      <c r="CZ18" s="440"/>
      <c r="DA18" s="441"/>
      <c r="DB18" s="439"/>
      <c r="DC18" s="440"/>
      <c r="DD18" s="440"/>
      <c r="DE18" s="440"/>
      <c r="DF18" s="440"/>
      <c r="DG18" s="440"/>
      <c r="DH18" s="440"/>
      <c r="DI18" s="441"/>
    </row>
    <row r="19" spans="1:113" ht="18.75" customHeight="1" thickBot="1" x14ac:dyDescent="0.25">
      <c r="A19" s="175"/>
      <c r="B19" s="564" t="s">
        <v>149</v>
      </c>
      <c r="C19" s="485"/>
      <c r="D19" s="485"/>
      <c r="E19" s="565"/>
      <c r="F19" s="565"/>
      <c r="G19" s="565"/>
      <c r="H19" s="565"/>
      <c r="I19" s="565"/>
      <c r="J19" s="565"/>
      <c r="K19" s="565"/>
      <c r="L19" s="573">
        <v>349</v>
      </c>
      <c r="M19" s="573"/>
      <c r="N19" s="573"/>
      <c r="O19" s="573"/>
      <c r="P19" s="573"/>
      <c r="Q19" s="573"/>
      <c r="R19" s="574"/>
      <c r="S19" s="574"/>
      <c r="T19" s="574"/>
      <c r="U19" s="574"/>
      <c r="V19" s="575"/>
      <c r="W19" s="399"/>
      <c r="X19" s="400"/>
      <c r="Y19" s="400"/>
      <c r="Z19" s="400"/>
      <c r="AA19" s="400"/>
      <c r="AB19" s="400"/>
      <c r="AC19" s="551"/>
      <c r="AD19" s="551"/>
      <c r="AE19" s="551"/>
      <c r="AF19" s="551"/>
      <c r="AG19" s="551"/>
      <c r="AH19" s="551"/>
      <c r="AI19" s="551"/>
      <c r="AJ19" s="551"/>
      <c r="AK19" s="551"/>
      <c r="AL19" s="552"/>
      <c r="AM19" s="471"/>
      <c r="AN19" s="472"/>
      <c r="AO19" s="472"/>
      <c r="AP19" s="472"/>
      <c r="AQ19" s="472"/>
      <c r="AR19" s="472"/>
      <c r="AS19" s="472"/>
      <c r="AT19" s="473"/>
      <c r="AU19" s="474"/>
      <c r="AV19" s="475"/>
      <c r="AW19" s="475"/>
      <c r="AX19" s="475"/>
      <c r="AY19" s="476" t="s">
        <v>150</v>
      </c>
      <c r="AZ19" s="477"/>
      <c r="BA19" s="477"/>
      <c r="BB19" s="477"/>
      <c r="BC19" s="477"/>
      <c r="BD19" s="477"/>
      <c r="BE19" s="477"/>
      <c r="BF19" s="477"/>
      <c r="BG19" s="477"/>
      <c r="BH19" s="477"/>
      <c r="BI19" s="477"/>
      <c r="BJ19" s="477"/>
      <c r="BK19" s="477"/>
      <c r="BL19" s="477"/>
      <c r="BM19" s="478"/>
      <c r="BN19" s="442">
        <v>28903836</v>
      </c>
      <c r="BO19" s="443"/>
      <c r="BP19" s="443"/>
      <c r="BQ19" s="443"/>
      <c r="BR19" s="443"/>
      <c r="BS19" s="443"/>
      <c r="BT19" s="443"/>
      <c r="BU19" s="444"/>
      <c r="BV19" s="442">
        <v>28046290</v>
      </c>
      <c r="BW19" s="443"/>
      <c r="BX19" s="443"/>
      <c r="BY19" s="443"/>
      <c r="BZ19" s="443"/>
      <c r="CA19" s="443"/>
      <c r="CB19" s="443"/>
      <c r="CC19" s="444"/>
      <c r="CD19" s="184"/>
      <c r="CE19" s="556"/>
      <c r="CF19" s="556"/>
      <c r="CG19" s="556"/>
      <c r="CH19" s="556"/>
      <c r="CI19" s="556"/>
      <c r="CJ19" s="556"/>
      <c r="CK19" s="556"/>
      <c r="CL19" s="556"/>
      <c r="CM19" s="556"/>
      <c r="CN19" s="556"/>
      <c r="CO19" s="556"/>
      <c r="CP19" s="556"/>
      <c r="CQ19" s="556"/>
      <c r="CR19" s="556"/>
      <c r="CS19" s="557"/>
      <c r="CT19" s="439"/>
      <c r="CU19" s="440"/>
      <c r="CV19" s="440"/>
      <c r="CW19" s="440"/>
      <c r="CX19" s="440"/>
      <c r="CY19" s="440"/>
      <c r="CZ19" s="440"/>
      <c r="DA19" s="441"/>
      <c r="DB19" s="439"/>
      <c r="DC19" s="440"/>
      <c r="DD19" s="440"/>
      <c r="DE19" s="440"/>
      <c r="DF19" s="440"/>
      <c r="DG19" s="440"/>
      <c r="DH19" s="440"/>
      <c r="DI19" s="441"/>
    </row>
    <row r="20" spans="1:113" ht="18.75" customHeight="1" thickBot="1" x14ac:dyDescent="0.25">
      <c r="A20" s="175"/>
      <c r="B20" s="564" t="s">
        <v>151</v>
      </c>
      <c r="C20" s="485"/>
      <c r="D20" s="485"/>
      <c r="E20" s="565"/>
      <c r="F20" s="565"/>
      <c r="G20" s="565"/>
      <c r="H20" s="565"/>
      <c r="I20" s="565"/>
      <c r="J20" s="565"/>
      <c r="K20" s="565"/>
      <c r="L20" s="573">
        <v>29634</v>
      </c>
      <c r="M20" s="573"/>
      <c r="N20" s="573"/>
      <c r="O20" s="573"/>
      <c r="P20" s="573"/>
      <c r="Q20" s="573"/>
      <c r="R20" s="574"/>
      <c r="S20" s="574"/>
      <c r="T20" s="574"/>
      <c r="U20" s="574"/>
      <c r="V20" s="575"/>
      <c r="W20" s="460"/>
      <c r="X20" s="461"/>
      <c r="Y20" s="461"/>
      <c r="Z20" s="461"/>
      <c r="AA20" s="461"/>
      <c r="AB20" s="461"/>
      <c r="AC20" s="576"/>
      <c r="AD20" s="576"/>
      <c r="AE20" s="576"/>
      <c r="AF20" s="576"/>
      <c r="AG20" s="576"/>
      <c r="AH20" s="576"/>
      <c r="AI20" s="576"/>
      <c r="AJ20" s="576"/>
      <c r="AK20" s="576"/>
      <c r="AL20" s="577"/>
      <c r="AM20" s="578"/>
      <c r="AN20" s="497"/>
      <c r="AO20" s="497"/>
      <c r="AP20" s="497"/>
      <c r="AQ20" s="497"/>
      <c r="AR20" s="497"/>
      <c r="AS20" s="497"/>
      <c r="AT20" s="498"/>
      <c r="AU20" s="579"/>
      <c r="AV20" s="580"/>
      <c r="AW20" s="580"/>
      <c r="AX20" s="581"/>
      <c r="AY20" s="476"/>
      <c r="AZ20" s="477"/>
      <c r="BA20" s="477"/>
      <c r="BB20" s="477"/>
      <c r="BC20" s="477"/>
      <c r="BD20" s="477"/>
      <c r="BE20" s="477"/>
      <c r="BF20" s="477"/>
      <c r="BG20" s="477"/>
      <c r="BH20" s="477"/>
      <c r="BI20" s="477"/>
      <c r="BJ20" s="477"/>
      <c r="BK20" s="477"/>
      <c r="BL20" s="477"/>
      <c r="BM20" s="478"/>
      <c r="BN20" s="442"/>
      <c r="BO20" s="443"/>
      <c r="BP20" s="443"/>
      <c r="BQ20" s="443"/>
      <c r="BR20" s="443"/>
      <c r="BS20" s="443"/>
      <c r="BT20" s="443"/>
      <c r="BU20" s="444"/>
      <c r="BV20" s="442"/>
      <c r="BW20" s="443"/>
      <c r="BX20" s="443"/>
      <c r="BY20" s="443"/>
      <c r="BZ20" s="443"/>
      <c r="CA20" s="443"/>
      <c r="CB20" s="443"/>
      <c r="CC20" s="444"/>
      <c r="CD20" s="184"/>
      <c r="CE20" s="556"/>
      <c r="CF20" s="556"/>
      <c r="CG20" s="556"/>
      <c r="CH20" s="556"/>
      <c r="CI20" s="556"/>
      <c r="CJ20" s="556"/>
      <c r="CK20" s="556"/>
      <c r="CL20" s="556"/>
      <c r="CM20" s="556"/>
      <c r="CN20" s="556"/>
      <c r="CO20" s="556"/>
      <c r="CP20" s="556"/>
      <c r="CQ20" s="556"/>
      <c r="CR20" s="556"/>
      <c r="CS20" s="557"/>
      <c r="CT20" s="439"/>
      <c r="CU20" s="440"/>
      <c r="CV20" s="440"/>
      <c r="CW20" s="440"/>
      <c r="CX20" s="440"/>
      <c r="CY20" s="440"/>
      <c r="CZ20" s="440"/>
      <c r="DA20" s="441"/>
      <c r="DB20" s="439"/>
      <c r="DC20" s="440"/>
      <c r="DD20" s="440"/>
      <c r="DE20" s="440"/>
      <c r="DF20" s="440"/>
      <c r="DG20" s="440"/>
      <c r="DH20" s="440"/>
      <c r="DI20" s="441"/>
    </row>
    <row r="21" spans="1:113" ht="18.75" customHeight="1" thickBot="1" x14ac:dyDescent="0.25">
      <c r="A21" s="175"/>
      <c r="B21" s="582" t="s">
        <v>152</v>
      </c>
      <c r="C21" s="583"/>
      <c r="D21" s="583"/>
      <c r="E21" s="583"/>
      <c r="F21" s="583"/>
      <c r="G21" s="583"/>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558"/>
      <c r="AZ21" s="559"/>
      <c r="BA21" s="559"/>
      <c r="BB21" s="559"/>
      <c r="BC21" s="559"/>
      <c r="BD21" s="559"/>
      <c r="BE21" s="559"/>
      <c r="BF21" s="559"/>
      <c r="BG21" s="559"/>
      <c r="BH21" s="559"/>
      <c r="BI21" s="559"/>
      <c r="BJ21" s="559"/>
      <c r="BK21" s="559"/>
      <c r="BL21" s="559"/>
      <c r="BM21" s="560"/>
      <c r="BN21" s="561"/>
      <c r="BO21" s="562"/>
      <c r="BP21" s="562"/>
      <c r="BQ21" s="562"/>
      <c r="BR21" s="562"/>
      <c r="BS21" s="562"/>
      <c r="BT21" s="562"/>
      <c r="BU21" s="563"/>
      <c r="BV21" s="561"/>
      <c r="BW21" s="562"/>
      <c r="BX21" s="562"/>
      <c r="BY21" s="562"/>
      <c r="BZ21" s="562"/>
      <c r="CA21" s="562"/>
      <c r="CB21" s="562"/>
      <c r="CC21" s="563"/>
      <c r="CD21" s="184"/>
      <c r="CE21" s="556"/>
      <c r="CF21" s="556"/>
      <c r="CG21" s="556"/>
      <c r="CH21" s="556"/>
      <c r="CI21" s="556"/>
      <c r="CJ21" s="556"/>
      <c r="CK21" s="556"/>
      <c r="CL21" s="556"/>
      <c r="CM21" s="556"/>
      <c r="CN21" s="556"/>
      <c r="CO21" s="556"/>
      <c r="CP21" s="556"/>
      <c r="CQ21" s="556"/>
      <c r="CR21" s="556"/>
      <c r="CS21" s="557"/>
      <c r="CT21" s="439"/>
      <c r="CU21" s="440"/>
      <c r="CV21" s="440"/>
      <c r="CW21" s="440"/>
      <c r="CX21" s="440"/>
      <c r="CY21" s="440"/>
      <c r="CZ21" s="440"/>
      <c r="DA21" s="441"/>
      <c r="DB21" s="439"/>
      <c r="DC21" s="440"/>
      <c r="DD21" s="440"/>
      <c r="DE21" s="440"/>
      <c r="DF21" s="440"/>
      <c r="DG21" s="440"/>
      <c r="DH21" s="440"/>
      <c r="DI21" s="441"/>
    </row>
    <row r="22" spans="1:113" ht="18.75" customHeight="1" x14ac:dyDescent="0.2">
      <c r="A22" s="175"/>
      <c r="B22" s="612" t="s">
        <v>153</v>
      </c>
      <c r="C22" s="586"/>
      <c r="D22" s="587"/>
      <c r="E22" s="454" t="s">
        <v>1</v>
      </c>
      <c r="F22" s="459"/>
      <c r="G22" s="459"/>
      <c r="H22" s="459"/>
      <c r="I22" s="459"/>
      <c r="J22" s="459"/>
      <c r="K22" s="449"/>
      <c r="L22" s="454" t="s">
        <v>154</v>
      </c>
      <c r="M22" s="459"/>
      <c r="N22" s="459"/>
      <c r="O22" s="459"/>
      <c r="P22" s="449"/>
      <c r="Q22" s="617" t="s">
        <v>155</v>
      </c>
      <c r="R22" s="618"/>
      <c r="S22" s="618"/>
      <c r="T22" s="618"/>
      <c r="U22" s="618"/>
      <c r="V22" s="619"/>
      <c r="W22" s="585" t="s">
        <v>156</v>
      </c>
      <c r="X22" s="586"/>
      <c r="Y22" s="587"/>
      <c r="Z22" s="454" t="s">
        <v>1</v>
      </c>
      <c r="AA22" s="459"/>
      <c r="AB22" s="459"/>
      <c r="AC22" s="459"/>
      <c r="AD22" s="459"/>
      <c r="AE22" s="459"/>
      <c r="AF22" s="459"/>
      <c r="AG22" s="449"/>
      <c r="AH22" s="623" t="s">
        <v>157</v>
      </c>
      <c r="AI22" s="459"/>
      <c r="AJ22" s="459"/>
      <c r="AK22" s="459"/>
      <c r="AL22" s="449"/>
      <c r="AM22" s="623" t="s">
        <v>158</v>
      </c>
      <c r="AN22" s="624"/>
      <c r="AO22" s="624"/>
      <c r="AP22" s="624"/>
      <c r="AQ22" s="624"/>
      <c r="AR22" s="625"/>
      <c r="AS22" s="617" t="s">
        <v>155</v>
      </c>
      <c r="AT22" s="618"/>
      <c r="AU22" s="618"/>
      <c r="AV22" s="618"/>
      <c r="AW22" s="618"/>
      <c r="AX22" s="629"/>
      <c r="AY22" s="402" t="s">
        <v>159</v>
      </c>
      <c r="AZ22" s="403"/>
      <c r="BA22" s="403"/>
      <c r="BB22" s="403"/>
      <c r="BC22" s="403"/>
      <c r="BD22" s="403"/>
      <c r="BE22" s="403"/>
      <c r="BF22" s="403"/>
      <c r="BG22" s="403"/>
      <c r="BH22" s="403"/>
      <c r="BI22" s="403"/>
      <c r="BJ22" s="403"/>
      <c r="BK22" s="403"/>
      <c r="BL22" s="403"/>
      <c r="BM22" s="404"/>
      <c r="BN22" s="405">
        <v>43288301</v>
      </c>
      <c r="BO22" s="406"/>
      <c r="BP22" s="406"/>
      <c r="BQ22" s="406"/>
      <c r="BR22" s="406"/>
      <c r="BS22" s="406"/>
      <c r="BT22" s="406"/>
      <c r="BU22" s="407"/>
      <c r="BV22" s="405">
        <v>44678452</v>
      </c>
      <c r="BW22" s="406"/>
      <c r="BX22" s="406"/>
      <c r="BY22" s="406"/>
      <c r="BZ22" s="406"/>
      <c r="CA22" s="406"/>
      <c r="CB22" s="406"/>
      <c r="CC22" s="407"/>
      <c r="CD22" s="184"/>
      <c r="CE22" s="556"/>
      <c r="CF22" s="556"/>
      <c r="CG22" s="556"/>
      <c r="CH22" s="556"/>
      <c r="CI22" s="556"/>
      <c r="CJ22" s="556"/>
      <c r="CK22" s="556"/>
      <c r="CL22" s="556"/>
      <c r="CM22" s="556"/>
      <c r="CN22" s="556"/>
      <c r="CO22" s="556"/>
      <c r="CP22" s="556"/>
      <c r="CQ22" s="556"/>
      <c r="CR22" s="556"/>
      <c r="CS22" s="557"/>
      <c r="CT22" s="439"/>
      <c r="CU22" s="440"/>
      <c r="CV22" s="440"/>
      <c r="CW22" s="440"/>
      <c r="CX22" s="440"/>
      <c r="CY22" s="440"/>
      <c r="CZ22" s="440"/>
      <c r="DA22" s="441"/>
      <c r="DB22" s="439"/>
      <c r="DC22" s="440"/>
      <c r="DD22" s="440"/>
      <c r="DE22" s="440"/>
      <c r="DF22" s="440"/>
      <c r="DG22" s="440"/>
      <c r="DH22" s="440"/>
      <c r="DI22" s="441"/>
    </row>
    <row r="23" spans="1:113" ht="18.75" customHeight="1" x14ac:dyDescent="0.2">
      <c r="A23" s="175"/>
      <c r="B23" s="613"/>
      <c r="C23" s="589"/>
      <c r="D23" s="590"/>
      <c r="E23" s="428"/>
      <c r="F23" s="433"/>
      <c r="G23" s="433"/>
      <c r="H23" s="433"/>
      <c r="I23" s="433"/>
      <c r="J23" s="433"/>
      <c r="K23" s="422"/>
      <c r="L23" s="428"/>
      <c r="M23" s="433"/>
      <c r="N23" s="433"/>
      <c r="O23" s="433"/>
      <c r="P23" s="422"/>
      <c r="Q23" s="620"/>
      <c r="R23" s="621"/>
      <c r="S23" s="621"/>
      <c r="T23" s="621"/>
      <c r="U23" s="621"/>
      <c r="V23" s="622"/>
      <c r="W23" s="588"/>
      <c r="X23" s="589"/>
      <c r="Y23" s="590"/>
      <c r="Z23" s="428"/>
      <c r="AA23" s="433"/>
      <c r="AB23" s="433"/>
      <c r="AC23" s="433"/>
      <c r="AD23" s="433"/>
      <c r="AE23" s="433"/>
      <c r="AF23" s="433"/>
      <c r="AG23" s="422"/>
      <c r="AH23" s="428"/>
      <c r="AI23" s="433"/>
      <c r="AJ23" s="433"/>
      <c r="AK23" s="433"/>
      <c r="AL23" s="422"/>
      <c r="AM23" s="626"/>
      <c r="AN23" s="627"/>
      <c r="AO23" s="627"/>
      <c r="AP23" s="627"/>
      <c r="AQ23" s="627"/>
      <c r="AR23" s="628"/>
      <c r="AS23" s="620"/>
      <c r="AT23" s="621"/>
      <c r="AU23" s="621"/>
      <c r="AV23" s="621"/>
      <c r="AW23" s="621"/>
      <c r="AX23" s="630"/>
      <c r="AY23" s="476" t="s">
        <v>160</v>
      </c>
      <c r="AZ23" s="477"/>
      <c r="BA23" s="477"/>
      <c r="BB23" s="477"/>
      <c r="BC23" s="477"/>
      <c r="BD23" s="477"/>
      <c r="BE23" s="477"/>
      <c r="BF23" s="477"/>
      <c r="BG23" s="477"/>
      <c r="BH23" s="477"/>
      <c r="BI23" s="477"/>
      <c r="BJ23" s="477"/>
      <c r="BK23" s="477"/>
      <c r="BL23" s="477"/>
      <c r="BM23" s="478"/>
      <c r="BN23" s="442">
        <v>18249469</v>
      </c>
      <c r="BO23" s="443"/>
      <c r="BP23" s="443"/>
      <c r="BQ23" s="443"/>
      <c r="BR23" s="443"/>
      <c r="BS23" s="443"/>
      <c r="BT23" s="443"/>
      <c r="BU23" s="444"/>
      <c r="BV23" s="442">
        <v>18552755</v>
      </c>
      <c r="BW23" s="443"/>
      <c r="BX23" s="443"/>
      <c r="BY23" s="443"/>
      <c r="BZ23" s="443"/>
      <c r="CA23" s="443"/>
      <c r="CB23" s="443"/>
      <c r="CC23" s="444"/>
      <c r="CD23" s="184"/>
      <c r="CE23" s="556"/>
      <c r="CF23" s="556"/>
      <c r="CG23" s="556"/>
      <c r="CH23" s="556"/>
      <c r="CI23" s="556"/>
      <c r="CJ23" s="556"/>
      <c r="CK23" s="556"/>
      <c r="CL23" s="556"/>
      <c r="CM23" s="556"/>
      <c r="CN23" s="556"/>
      <c r="CO23" s="556"/>
      <c r="CP23" s="556"/>
      <c r="CQ23" s="556"/>
      <c r="CR23" s="556"/>
      <c r="CS23" s="557"/>
      <c r="CT23" s="439"/>
      <c r="CU23" s="440"/>
      <c r="CV23" s="440"/>
      <c r="CW23" s="440"/>
      <c r="CX23" s="440"/>
      <c r="CY23" s="440"/>
      <c r="CZ23" s="440"/>
      <c r="DA23" s="441"/>
      <c r="DB23" s="439"/>
      <c r="DC23" s="440"/>
      <c r="DD23" s="440"/>
      <c r="DE23" s="440"/>
      <c r="DF23" s="440"/>
      <c r="DG23" s="440"/>
      <c r="DH23" s="440"/>
      <c r="DI23" s="441"/>
    </row>
    <row r="24" spans="1:113" ht="18.75" customHeight="1" thickBot="1" x14ac:dyDescent="0.25">
      <c r="A24" s="175"/>
      <c r="B24" s="613"/>
      <c r="C24" s="589"/>
      <c r="D24" s="590"/>
      <c r="E24" s="492" t="s">
        <v>161</v>
      </c>
      <c r="F24" s="472"/>
      <c r="G24" s="472"/>
      <c r="H24" s="472"/>
      <c r="I24" s="472"/>
      <c r="J24" s="472"/>
      <c r="K24" s="473"/>
      <c r="L24" s="493">
        <v>1</v>
      </c>
      <c r="M24" s="494"/>
      <c r="N24" s="494"/>
      <c r="O24" s="494"/>
      <c r="P24" s="536"/>
      <c r="Q24" s="493">
        <v>9070</v>
      </c>
      <c r="R24" s="494"/>
      <c r="S24" s="494"/>
      <c r="T24" s="494"/>
      <c r="U24" s="494"/>
      <c r="V24" s="536"/>
      <c r="W24" s="588"/>
      <c r="X24" s="589"/>
      <c r="Y24" s="590"/>
      <c r="Z24" s="492" t="s">
        <v>162</v>
      </c>
      <c r="AA24" s="472"/>
      <c r="AB24" s="472"/>
      <c r="AC24" s="472"/>
      <c r="AD24" s="472"/>
      <c r="AE24" s="472"/>
      <c r="AF24" s="472"/>
      <c r="AG24" s="473"/>
      <c r="AH24" s="493">
        <v>526</v>
      </c>
      <c r="AI24" s="494"/>
      <c r="AJ24" s="494"/>
      <c r="AK24" s="494"/>
      <c r="AL24" s="536"/>
      <c r="AM24" s="493">
        <v>1622184</v>
      </c>
      <c r="AN24" s="494"/>
      <c r="AO24" s="494"/>
      <c r="AP24" s="494"/>
      <c r="AQ24" s="494"/>
      <c r="AR24" s="536"/>
      <c r="AS24" s="493">
        <v>3084</v>
      </c>
      <c r="AT24" s="494"/>
      <c r="AU24" s="494"/>
      <c r="AV24" s="494"/>
      <c r="AW24" s="494"/>
      <c r="AX24" s="495"/>
      <c r="AY24" s="558" t="s">
        <v>163</v>
      </c>
      <c r="AZ24" s="559"/>
      <c r="BA24" s="559"/>
      <c r="BB24" s="559"/>
      <c r="BC24" s="559"/>
      <c r="BD24" s="559"/>
      <c r="BE24" s="559"/>
      <c r="BF24" s="559"/>
      <c r="BG24" s="559"/>
      <c r="BH24" s="559"/>
      <c r="BI24" s="559"/>
      <c r="BJ24" s="559"/>
      <c r="BK24" s="559"/>
      <c r="BL24" s="559"/>
      <c r="BM24" s="560"/>
      <c r="BN24" s="442">
        <v>29764877</v>
      </c>
      <c r="BO24" s="443"/>
      <c r="BP24" s="443"/>
      <c r="BQ24" s="443"/>
      <c r="BR24" s="443"/>
      <c r="BS24" s="443"/>
      <c r="BT24" s="443"/>
      <c r="BU24" s="444"/>
      <c r="BV24" s="442">
        <v>29959349</v>
      </c>
      <c r="BW24" s="443"/>
      <c r="BX24" s="443"/>
      <c r="BY24" s="443"/>
      <c r="BZ24" s="443"/>
      <c r="CA24" s="443"/>
      <c r="CB24" s="443"/>
      <c r="CC24" s="444"/>
      <c r="CD24" s="184"/>
      <c r="CE24" s="556"/>
      <c r="CF24" s="556"/>
      <c r="CG24" s="556"/>
      <c r="CH24" s="556"/>
      <c r="CI24" s="556"/>
      <c r="CJ24" s="556"/>
      <c r="CK24" s="556"/>
      <c r="CL24" s="556"/>
      <c r="CM24" s="556"/>
      <c r="CN24" s="556"/>
      <c r="CO24" s="556"/>
      <c r="CP24" s="556"/>
      <c r="CQ24" s="556"/>
      <c r="CR24" s="556"/>
      <c r="CS24" s="557"/>
      <c r="CT24" s="439"/>
      <c r="CU24" s="440"/>
      <c r="CV24" s="440"/>
      <c r="CW24" s="440"/>
      <c r="CX24" s="440"/>
      <c r="CY24" s="440"/>
      <c r="CZ24" s="440"/>
      <c r="DA24" s="441"/>
      <c r="DB24" s="439"/>
      <c r="DC24" s="440"/>
      <c r="DD24" s="440"/>
      <c r="DE24" s="440"/>
      <c r="DF24" s="440"/>
      <c r="DG24" s="440"/>
      <c r="DH24" s="440"/>
      <c r="DI24" s="441"/>
    </row>
    <row r="25" spans="1:113" ht="18.75" customHeight="1" x14ac:dyDescent="0.2">
      <c r="A25" s="175"/>
      <c r="B25" s="613"/>
      <c r="C25" s="589"/>
      <c r="D25" s="590"/>
      <c r="E25" s="492" t="s">
        <v>164</v>
      </c>
      <c r="F25" s="472"/>
      <c r="G25" s="472"/>
      <c r="H25" s="472"/>
      <c r="I25" s="472"/>
      <c r="J25" s="472"/>
      <c r="K25" s="473"/>
      <c r="L25" s="493">
        <v>2</v>
      </c>
      <c r="M25" s="494"/>
      <c r="N25" s="494"/>
      <c r="O25" s="494"/>
      <c r="P25" s="536"/>
      <c r="Q25" s="493">
        <v>7600</v>
      </c>
      <c r="R25" s="494"/>
      <c r="S25" s="494"/>
      <c r="T25" s="494"/>
      <c r="U25" s="494"/>
      <c r="V25" s="536"/>
      <c r="W25" s="588"/>
      <c r="X25" s="589"/>
      <c r="Y25" s="590"/>
      <c r="Z25" s="492" t="s">
        <v>165</v>
      </c>
      <c r="AA25" s="472"/>
      <c r="AB25" s="472"/>
      <c r="AC25" s="472"/>
      <c r="AD25" s="472"/>
      <c r="AE25" s="472"/>
      <c r="AF25" s="472"/>
      <c r="AG25" s="473"/>
      <c r="AH25" s="493" t="s">
        <v>122</v>
      </c>
      <c r="AI25" s="494"/>
      <c r="AJ25" s="494"/>
      <c r="AK25" s="494"/>
      <c r="AL25" s="536"/>
      <c r="AM25" s="493" t="s">
        <v>122</v>
      </c>
      <c r="AN25" s="494"/>
      <c r="AO25" s="494"/>
      <c r="AP25" s="494"/>
      <c r="AQ25" s="494"/>
      <c r="AR25" s="536"/>
      <c r="AS25" s="493" t="s">
        <v>122</v>
      </c>
      <c r="AT25" s="494"/>
      <c r="AU25" s="494"/>
      <c r="AV25" s="494"/>
      <c r="AW25" s="494"/>
      <c r="AX25" s="495"/>
      <c r="AY25" s="402" t="s">
        <v>166</v>
      </c>
      <c r="AZ25" s="403"/>
      <c r="BA25" s="403"/>
      <c r="BB25" s="403"/>
      <c r="BC25" s="403"/>
      <c r="BD25" s="403"/>
      <c r="BE25" s="403"/>
      <c r="BF25" s="403"/>
      <c r="BG25" s="403"/>
      <c r="BH25" s="403"/>
      <c r="BI25" s="403"/>
      <c r="BJ25" s="403"/>
      <c r="BK25" s="403"/>
      <c r="BL25" s="403"/>
      <c r="BM25" s="404"/>
      <c r="BN25" s="405">
        <v>8063923</v>
      </c>
      <c r="BO25" s="406"/>
      <c r="BP25" s="406"/>
      <c r="BQ25" s="406"/>
      <c r="BR25" s="406"/>
      <c r="BS25" s="406"/>
      <c r="BT25" s="406"/>
      <c r="BU25" s="407"/>
      <c r="BV25" s="405">
        <v>4815121</v>
      </c>
      <c r="BW25" s="406"/>
      <c r="BX25" s="406"/>
      <c r="BY25" s="406"/>
      <c r="BZ25" s="406"/>
      <c r="CA25" s="406"/>
      <c r="CB25" s="406"/>
      <c r="CC25" s="407"/>
      <c r="CD25" s="184"/>
      <c r="CE25" s="556"/>
      <c r="CF25" s="556"/>
      <c r="CG25" s="556"/>
      <c r="CH25" s="556"/>
      <c r="CI25" s="556"/>
      <c r="CJ25" s="556"/>
      <c r="CK25" s="556"/>
      <c r="CL25" s="556"/>
      <c r="CM25" s="556"/>
      <c r="CN25" s="556"/>
      <c r="CO25" s="556"/>
      <c r="CP25" s="556"/>
      <c r="CQ25" s="556"/>
      <c r="CR25" s="556"/>
      <c r="CS25" s="557"/>
      <c r="CT25" s="439"/>
      <c r="CU25" s="440"/>
      <c r="CV25" s="440"/>
      <c r="CW25" s="440"/>
      <c r="CX25" s="440"/>
      <c r="CY25" s="440"/>
      <c r="CZ25" s="440"/>
      <c r="DA25" s="441"/>
      <c r="DB25" s="439"/>
      <c r="DC25" s="440"/>
      <c r="DD25" s="440"/>
      <c r="DE25" s="440"/>
      <c r="DF25" s="440"/>
      <c r="DG25" s="440"/>
      <c r="DH25" s="440"/>
      <c r="DI25" s="441"/>
    </row>
    <row r="26" spans="1:113" ht="18.75" customHeight="1" x14ac:dyDescent="0.2">
      <c r="A26" s="175"/>
      <c r="B26" s="613"/>
      <c r="C26" s="589"/>
      <c r="D26" s="590"/>
      <c r="E26" s="492" t="s">
        <v>167</v>
      </c>
      <c r="F26" s="472"/>
      <c r="G26" s="472"/>
      <c r="H26" s="472"/>
      <c r="I26" s="472"/>
      <c r="J26" s="472"/>
      <c r="K26" s="473"/>
      <c r="L26" s="493">
        <v>1</v>
      </c>
      <c r="M26" s="494"/>
      <c r="N26" s="494"/>
      <c r="O26" s="494"/>
      <c r="P26" s="536"/>
      <c r="Q26" s="493">
        <v>6420</v>
      </c>
      <c r="R26" s="494"/>
      <c r="S26" s="494"/>
      <c r="T26" s="494"/>
      <c r="U26" s="494"/>
      <c r="V26" s="536"/>
      <c r="W26" s="588"/>
      <c r="X26" s="589"/>
      <c r="Y26" s="590"/>
      <c r="Z26" s="492" t="s">
        <v>168</v>
      </c>
      <c r="AA26" s="594"/>
      <c r="AB26" s="594"/>
      <c r="AC26" s="594"/>
      <c r="AD26" s="594"/>
      <c r="AE26" s="594"/>
      <c r="AF26" s="594"/>
      <c r="AG26" s="595"/>
      <c r="AH26" s="493">
        <v>51</v>
      </c>
      <c r="AI26" s="494"/>
      <c r="AJ26" s="494"/>
      <c r="AK26" s="494"/>
      <c r="AL26" s="536"/>
      <c r="AM26" s="493">
        <v>142086</v>
      </c>
      <c r="AN26" s="494"/>
      <c r="AO26" s="494"/>
      <c r="AP26" s="494"/>
      <c r="AQ26" s="494"/>
      <c r="AR26" s="536"/>
      <c r="AS26" s="493">
        <v>2786</v>
      </c>
      <c r="AT26" s="494"/>
      <c r="AU26" s="494"/>
      <c r="AV26" s="494"/>
      <c r="AW26" s="494"/>
      <c r="AX26" s="495"/>
      <c r="AY26" s="445" t="s">
        <v>169</v>
      </c>
      <c r="AZ26" s="446"/>
      <c r="BA26" s="446"/>
      <c r="BB26" s="446"/>
      <c r="BC26" s="446"/>
      <c r="BD26" s="446"/>
      <c r="BE26" s="446"/>
      <c r="BF26" s="446"/>
      <c r="BG26" s="446"/>
      <c r="BH26" s="446"/>
      <c r="BI26" s="446"/>
      <c r="BJ26" s="446"/>
      <c r="BK26" s="446"/>
      <c r="BL26" s="446"/>
      <c r="BM26" s="447"/>
      <c r="BN26" s="442">
        <v>450000</v>
      </c>
      <c r="BO26" s="443"/>
      <c r="BP26" s="443"/>
      <c r="BQ26" s="443"/>
      <c r="BR26" s="443"/>
      <c r="BS26" s="443"/>
      <c r="BT26" s="443"/>
      <c r="BU26" s="444"/>
      <c r="BV26" s="442">
        <v>250000</v>
      </c>
      <c r="BW26" s="443"/>
      <c r="BX26" s="443"/>
      <c r="BY26" s="443"/>
      <c r="BZ26" s="443"/>
      <c r="CA26" s="443"/>
      <c r="CB26" s="443"/>
      <c r="CC26" s="444"/>
      <c r="CD26" s="184"/>
      <c r="CE26" s="556"/>
      <c r="CF26" s="556"/>
      <c r="CG26" s="556"/>
      <c r="CH26" s="556"/>
      <c r="CI26" s="556"/>
      <c r="CJ26" s="556"/>
      <c r="CK26" s="556"/>
      <c r="CL26" s="556"/>
      <c r="CM26" s="556"/>
      <c r="CN26" s="556"/>
      <c r="CO26" s="556"/>
      <c r="CP26" s="556"/>
      <c r="CQ26" s="556"/>
      <c r="CR26" s="556"/>
      <c r="CS26" s="557"/>
      <c r="CT26" s="439"/>
      <c r="CU26" s="440"/>
      <c r="CV26" s="440"/>
      <c r="CW26" s="440"/>
      <c r="CX26" s="440"/>
      <c r="CY26" s="440"/>
      <c r="CZ26" s="440"/>
      <c r="DA26" s="441"/>
      <c r="DB26" s="439"/>
      <c r="DC26" s="440"/>
      <c r="DD26" s="440"/>
      <c r="DE26" s="440"/>
      <c r="DF26" s="440"/>
      <c r="DG26" s="440"/>
      <c r="DH26" s="440"/>
      <c r="DI26" s="441"/>
    </row>
    <row r="27" spans="1:113" ht="18.75" customHeight="1" thickBot="1" x14ac:dyDescent="0.25">
      <c r="A27" s="175"/>
      <c r="B27" s="613"/>
      <c r="C27" s="589"/>
      <c r="D27" s="590"/>
      <c r="E27" s="492" t="s">
        <v>170</v>
      </c>
      <c r="F27" s="472"/>
      <c r="G27" s="472"/>
      <c r="H27" s="472"/>
      <c r="I27" s="472"/>
      <c r="J27" s="472"/>
      <c r="K27" s="473"/>
      <c r="L27" s="493">
        <v>1</v>
      </c>
      <c r="M27" s="494"/>
      <c r="N27" s="494"/>
      <c r="O27" s="494"/>
      <c r="P27" s="536"/>
      <c r="Q27" s="493">
        <v>4650</v>
      </c>
      <c r="R27" s="494"/>
      <c r="S27" s="494"/>
      <c r="T27" s="494"/>
      <c r="U27" s="494"/>
      <c r="V27" s="536"/>
      <c r="W27" s="588"/>
      <c r="X27" s="589"/>
      <c r="Y27" s="590"/>
      <c r="Z27" s="492" t="s">
        <v>171</v>
      </c>
      <c r="AA27" s="472"/>
      <c r="AB27" s="472"/>
      <c r="AC27" s="472"/>
      <c r="AD27" s="472"/>
      <c r="AE27" s="472"/>
      <c r="AF27" s="472"/>
      <c r="AG27" s="473"/>
      <c r="AH27" s="493">
        <v>7</v>
      </c>
      <c r="AI27" s="494"/>
      <c r="AJ27" s="494"/>
      <c r="AK27" s="494"/>
      <c r="AL27" s="536"/>
      <c r="AM27" s="493">
        <v>25836</v>
      </c>
      <c r="AN27" s="494"/>
      <c r="AO27" s="494"/>
      <c r="AP27" s="494"/>
      <c r="AQ27" s="494"/>
      <c r="AR27" s="536"/>
      <c r="AS27" s="493">
        <v>3691</v>
      </c>
      <c r="AT27" s="494"/>
      <c r="AU27" s="494"/>
      <c r="AV27" s="494"/>
      <c r="AW27" s="494"/>
      <c r="AX27" s="495"/>
      <c r="AY27" s="537" t="s">
        <v>172</v>
      </c>
      <c r="AZ27" s="538"/>
      <c r="BA27" s="538"/>
      <c r="BB27" s="538"/>
      <c r="BC27" s="538"/>
      <c r="BD27" s="538"/>
      <c r="BE27" s="538"/>
      <c r="BF27" s="538"/>
      <c r="BG27" s="538"/>
      <c r="BH27" s="538"/>
      <c r="BI27" s="538"/>
      <c r="BJ27" s="538"/>
      <c r="BK27" s="538"/>
      <c r="BL27" s="538"/>
      <c r="BM27" s="539"/>
      <c r="BN27" s="561">
        <v>200004</v>
      </c>
      <c r="BO27" s="562"/>
      <c r="BP27" s="562"/>
      <c r="BQ27" s="562"/>
      <c r="BR27" s="562"/>
      <c r="BS27" s="562"/>
      <c r="BT27" s="562"/>
      <c r="BU27" s="563"/>
      <c r="BV27" s="561">
        <v>200001</v>
      </c>
      <c r="BW27" s="562"/>
      <c r="BX27" s="562"/>
      <c r="BY27" s="562"/>
      <c r="BZ27" s="562"/>
      <c r="CA27" s="562"/>
      <c r="CB27" s="562"/>
      <c r="CC27" s="563"/>
      <c r="CD27" s="178"/>
      <c r="CE27" s="556"/>
      <c r="CF27" s="556"/>
      <c r="CG27" s="556"/>
      <c r="CH27" s="556"/>
      <c r="CI27" s="556"/>
      <c r="CJ27" s="556"/>
      <c r="CK27" s="556"/>
      <c r="CL27" s="556"/>
      <c r="CM27" s="556"/>
      <c r="CN27" s="556"/>
      <c r="CO27" s="556"/>
      <c r="CP27" s="556"/>
      <c r="CQ27" s="556"/>
      <c r="CR27" s="556"/>
      <c r="CS27" s="557"/>
      <c r="CT27" s="439"/>
      <c r="CU27" s="440"/>
      <c r="CV27" s="440"/>
      <c r="CW27" s="440"/>
      <c r="CX27" s="440"/>
      <c r="CY27" s="440"/>
      <c r="CZ27" s="440"/>
      <c r="DA27" s="441"/>
      <c r="DB27" s="439"/>
      <c r="DC27" s="440"/>
      <c r="DD27" s="440"/>
      <c r="DE27" s="440"/>
      <c r="DF27" s="440"/>
      <c r="DG27" s="440"/>
      <c r="DH27" s="440"/>
      <c r="DI27" s="441"/>
    </row>
    <row r="28" spans="1:113" ht="18.75" customHeight="1" x14ac:dyDescent="0.2">
      <c r="A28" s="175"/>
      <c r="B28" s="613"/>
      <c r="C28" s="589"/>
      <c r="D28" s="590"/>
      <c r="E28" s="492" t="s">
        <v>173</v>
      </c>
      <c r="F28" s="472"/>
      <c r="G28" s="472"/>
      <c r="H28" s="472"/>
      <c r="I28" s="472"/>
      <c r="J28" s="472"/>
      <c r="K28" s="473"/>
      <c r="L28" s="493">
        <v>1</v>
      </c>
      <c r="M28" s="494"/>
      <c r="N28" s="494"/>
      <c r="O28" s="494"/>
      <c r="P28" s="536"/>
      <c r="Q28" s="493">
        <v>4070</v>
      </c>
      <c r="R28" s="494"/>
      <c r="S28" s="494"/>
      <c r="T28" s="494"/>
      <c r="U28" s="494"/>
      <c r="V28" s="536"/>
      <c r="W28" s="588"/>
      <c r="X28" s="589"/>
      <c r="Y28" s="590"/>
      <c r="Z28" s="492" t="s">
        <v>174</v>
      </c>
      <c r="AA28" s="472"/>
      <c r="AB28" s="472"/>
      <c r="AC28" s="472"/>
      <c r="AD28" s="472"/>
      <c r="AE28" s="472"/>
      <c r="AF28" s="472"/>
      <c r="AG28" s="473"/>
      <c r="AH28" s="493" t="s">
        <v>122</v>
      </c>
      <c r="AI28" s="494"/>
      <c r="AJ28" s="494"/>
      <c r="AK28" s="494"/>
      <c r="AL28" s="536"/>
      <c r="AM28" s="493" t="s">
        <v>122</v>
      </c>
      <c r="AN28" s="494"/>
      <c r="AO28" s="494"/>
      <c r="AP28" s="494"/>
      <c r="AQ28" s="494"/>
      <c r="AR28" s="536"/>
      <c r="AS28" s="493" t="s">
        <v>122</v>
      </c>
      <c r="AT28" s="494"/>
      <c r="AU28" s="494"/>
      <c r="AV28" s="494"/>
      <c r="AW28" s="494"/>
      <c r="AX28" s="495"/>
      <c r="AY28" s="596" t="s">
        <v>175</v>
      </c>
      <c r="AZ28" s="597"/>
      <c r="BA28" s="597"/>
      <c r="BB28" s="598"/>
      <c r="BC28" s="402" t="s">
        <v>46</v>
      </c>
      <c r="BD28" s="403"/>
      <c r="BE28" s="403"/>
      <c r="BF28" s="403"/>
      <c r="BG28" s="403"/>
      <c r="BH28" s="403"/>
      <c r="BI28" s="403"/>
      <c r="BJ28" s="403"/>
      <c r="BK28" s="403"/>
      <c r="BL28" s="403"/>
      <c r="BM28" s="404"/>
      <c r="BN28" s="405">
        <v>1754224</v>
      </c>
      <c r="BO28" s="406"/>
      <c r="BP28" s="406"/>
      <c r="BQ28" s="406"/>
      <c r="BR28" s="406"/>
      <c r="BS28" s="406"/>
      <c r="BT28" s="406"/>
      <c r="BU28" s="407"/>
      <c r="BV28" s="405">
        <v>2310181</v>
      </c>
      <c r="BW28" s="406"/>
      <c r="BX28" s="406"/>
      <c r="BY28" s="406"/>
      <c r="BZ28" s="406"/>
      <c r="CA28" s="406"/>
      <c r="CB28" s="406"/>
      <c r="CC28" s="407"/>
      <c r="CD28" s="184"/>
      <c r="CE28" s="556"/>
      <c r="CF28" s="556"/>
      <c r="CG28" s="556"/>
      <c r="CH28" s="556"/>
      <c r="CI28" s="556"/>
      <c r="CJ28" s="556"/>
      <c r="CK28" s="556"/>
      <c r="CL28" s="556"/>
      <c r="CM28" s="556"/>
      <c r="CN28" s="556"/>
      <c r="CO28" s="556"/>
      <c r="CP28" s="556"/>
      <c r="CQ28" s="556"/>
      <c r="CR28" s="556"/>
      <c r="CS28" s="557"/>
      <c r="CT28" s="439"/>
      <c r="CU28" s="440"/>
      <c r="CV28" s="440"/>
      <c r="CW28" s="440"/>
      <c r="CX28" s="440"/>
      <c r="CY28" s="440"/>
      <c r="CZ28" s="440"/>
      <c r="DA28" s="441"/>
      <c r="DB28" s="439"/>
      <c r="DC28" s="440"/>
      <c r="DD28" s="440"/>
      <c r="DE28" s="440"/>
      <c r="DF28" s="440"/>
      <c r="DG28" s="440"/>
      <c r="DH28" s="440"/>
      <c r="DI28" s="441"/>
    </row>
    <row r="29" spans="1:113" ht="18.75" customHeight="1" x14ac:dyDescent="0.2">
      <c r="A29" s="175"/>
      <c r="B29" s="613"/>
      <c r="C29" s="589"/>
      <c r="D29" s="590"/>
      <c r="E29" s="492" t="s">
        <v>176</v>
      </c>
      <c r="F29" s="472"/>
      <c r="G29" s="472"/>
      <c r="H29" s="472"/>
      <c r="I29" s="472"/>
      <c r="J29" s="472"/>
      <c r="K29" s="473"/>
      <c r="L29" s="493">
        <v>20</v>
      </c>
      <c r="M29" s="494"/>
      <c r="N29" s="494"/>
      <c r="O29" s="494"/>
      <c r="P29" s="536"/>
      <c r="Q29" s="493">
        <v>3870</v>
      </c>
      <c r="R29" s="494"/>
      <c r="S29" s="494"/>
      <c r="T29" s="494"/>
      <c r="U29" s="494"/>
      <c r="V29" s="536"/>
      <c r="W29" s="591"/>
      <c r="X29" s="592"/>
      <c r="Y29" s="593"/>
      <c r="Z29" s="492" t="s">
        <v>177</v>
      </c>
      <c r="AA29" s="472"/>
      <c r="AB29" s="472"/>
      <c r="AC29" s="472"/>
      <c r="AD29" s="472"/>
      <c r="AE29" s="472"/>
      <c r="AF29" s="472"/>
      <c r="AG29" s="473"/>
      <c r="AH29" s="493">
        <v>533</v>
      </c>
      <c r="AI29" s="494"/>
      <c r="AJ29" s="494"/>
      <c r="AK29" s="494"/>
      <c r="AL29" s="536"/>
      <c r="AM29" s="493">
        <v>1648020</v>
      </c>
      <c r="AN29" s="494"/>
      <c r="AO29" s="494"/>
      <c r="AP29" s="494"/>
      <c r="AQ29" s="494"/>
      <c r="AR29" s="536"/>
      <c r="AS29" s="493">
        <v>3092</v>
      </c>
      <c r="AT29" s="494"/>
      <c r="AU29" s="494"/>
      <c r="AV29" s="494"/>
      <c r="AW29" s="494"/>
      <c r="AX29" s="495"/>
      <c r="AY29" s="599"/>
      <c r="AZ29" s="600"/>
      <c r="BA29" s="600"/>
      <c r="BB29" s="601"/>
      <c r="BC29" s="476" t="s">
        <v>178</v>
      </c>
      <c r="BD29" s="477"/>
      <c r="BE29" s="477"/>
      <c r="BF29" s="477"/>
      <c r="BG29" s="477"/>
      <c r="BH29" s="477"/>
      <c r="BI29" s="477"/>
      <c r="BJ29" s="477"/>
      <c r="BK29" s="477"/>
      <c r="BL29" s="477"/>
      <c r="BM29" s="478"/>
      <c r="BN29" s="442">
        <v>117700</v>
      </c>
      <c r="BO29" s="443"/>
      <c r="BP29" s="443"/>
      <c r="BQ29" s="443"/>
      <c r="BR29" s="443"/>
      <c r="BS29" s="443"/>
      <c r="BT29" s="443"/>
      <c r="BU29" s="444"/>
      <c r="BV29" s="442">
        <v>296919</v>
      </c>
      <c r="BW29" s="443"/>
      <c r="BX29" s="443"/>
      <c r="BY29" s="443"/>
      <c r="BZ29" s="443"/>
      <c r="CA29" s="443"/>
      <c r="CB29" s="443"/>
      <c r="CC29" s="444"/>
      <c r="CD29" s="178"/>
      <c r="CE29" s="556"/>
      <c r="CF29" s="556"/>
      <c r="CG29" s="556"/>
      <c r="CH29" s="556"/>
      <c r="CI29" s="556"/>
      <c r="CJ29" s="556"/>
      <c r="CK29" s="556"/>
      <c r="CL29" s="556"/>
      <c r="CM29" s="556"/>
      <c r="CN29" s="556"/>
      <c r="CO29" s="556"/>
      <c r="CP29" s="556"/>
      <c r="CQ29" s="556"/>
      <c r="CR29" s="556"/>
      <c r="CS29" s="557"/>
      <c r="CT29" s="439"/>
      <c r="CU29" s="440"/>
      <c r="CV29" s="440"/>
      <c r="CW29" s="440"/>
      <c r="CX29" s="440"/>
      <c r="CY29" s="440"/>
      <c r="CZ29" s="440"/>
      <c r="DA29" s="441"/>
      <c r="DB29" s="439"/>
      <c r="DC29" s="440"/>
      <c r="DD29" s="440"/>
      <c r="DE29" s="440"/>
      <c r="DF29" s="440"/>
      <c r="DG29" s="440"/>
      <c r="DH29" s="440"/>
      <c r="DI29" s="441"/>
    </row>
    <row r="30" spans="1:113" ht="18.75" customHeight="1" thickBot="1" x14ac:dyDescent="0.25">
      <c r="A30" s="175"/>
      <c r="B30" s="614"/>
      <c r="C30" s="615"/>
      <c r="D30" s="616"/>
      <c r="E30" s="496"/>
      <c r="F30" s="497"/>
      <c r="G30" s="497"/>
      <c r="H30" s="497"/>
      <c r="I30" s="497"/>
      <c r="J30" s="497"/>
      <c r="K30" s="498"/>
      <c r="L30" s="606"/>
      <c r="M30" s="607"/>
      <c r="N30" s="607"/>
      <c r="O30" s="607"/>
      <c r="P30" s="608"/>
      <c r="Q30" s="606"/>
      <c r="R30" s="607"/>
      <c r="S30" s="607"/>
      <c r="T30" s="607"/>
      <c r="U30" s="607"/>
      <c r="V30" s="608"/>
      <c r="W30" s="609" t="s">
        <v>179</v>
      </c>
      <c r="X30" s="610"/>
      <c r="Y30" s="610"/>
      <c r="Z30" s="610"/>
      <c r="AA30" s="610"/>
      <c r="AB30" s="610"/>
      <c r="AC30" s="610"/>
      <c r="AD30" s="610"/>
      <c r="AE30" s="610"/>
      <c r="AF30" s="610"/>
      <c r="AG30" s="611"/>
      <c r="AH30" s="569">
        <v>99.2</v>
      </c>
      <c r="AI30" s="570"/>
      <c r="AJ30" s="570"/>
      <c r="AK30" s="570"/>
      <c r="AL30" s="570"/>
      <c r="AM30" s="570"/>
      <c r="AN30" s="570"/>
      <c r="AO30" s="570"/>
      <c r="AP30" s="570"/>
      <c r="AQ30" s="570"/>
      <c r="AR30" s="570"/>
      <c r="AS30" s="570"/>
      <c r="AT30" s="570"/>
      <c r="AU30" s="570"/>
      <c r="AV30" s="570"/>
      <c r="AW30" s="570"/>
      <c r="AX30" s="572"/>
      <c r="AY30" s="602"/>
      <c r="AZ30" s="603"/>
      <c r="BA30" s="603"/>
      <c r="BB30" s="604"/>
      <c r="BC30" s="558" t="s">
        <v>48</v>
      </c>
      <c r="BD30" s="559"/>
      <c r="BE30" s="559"/>
      <c r="BF30" s="559"/>
      <c r="BG30" s="559"/>
      <c r="BH30" s="559"/>
      <c r="BI30" s="559"/>
      <c r="BJ30" s="559"/>
      <c r="BK30" s="559"/>
      <c r="BL30" s="559"/>
      <c r="BM30" s="560"/>
      <c r="BN30" s="561">
        <v>1023392</v>
      </c>
      <c r="BO30" s="562"/>
      <c r="BP30" s="562"/>
      <c r="BQ30" s="562"/>
      <c r="BR30" s="562"/>
      <c r="BS30" s="562"/>
      <c r="BT30" s="562"/>
      <c r="BU30" s="563"/>
      <c r="BV30" s="561">
        <v>1153905</v>
      </c>
      <c r="BW30" s="562"/>
      <c r="BX30" s="562"/>
      <c r="BY30" s="562"/>
      <c r="BZ30" s="562"/>
      <c r="CA30" s="562"/>
      <c r="CB30" s="562"/>
      <c r="CC30" s="563"/>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605" t="s">
        <v>180</v>
      </c>
      <c r="D32" s="605"/>
      <c r="E32" s="605"/>
      <c r="F32" s="605"/>
      <c r="G32" s="605"/>
      <c r="H32" s="605"/>
      <c r="I32" s="605"/>
      <c r="J32" s="605"/>
      <c r="K32" s="605"/>
      <c r="L32" s="605"/>
      <c r="M32" s="605"/>
      <c r="N32" s="605"/>
      <c r="O32" s="605"/>
      <c r="P32" s="605"/>
      <c r="Q32" s="605"/>
      <c r="R32" s="605"/>
      <c r="S32" s="605"/>
      <c r="U32" s="446" t="s">
        <v>181</v>
      </c>
      <c r="V32" s="446"/>
      <c r="W32" s="446"/>
      <c r="X32" s="446"/>
      <c r="Y32" s="446"/>
      <c r="Z32" s="446"/>
      <c r="AA32" s="446"/>
      <c r="AB32" s="446"/>
      <c r="AC32" s="446"/>
      <c r="AD32" s="446"/>
      <c r="AE32" s="446"/>
      <c r="AF32" s="446"/>
      <c r="AG32" s="446"/>
      <c r="AH32" s="446"/>
      <c r="AI32" s="446"/>
      <c r="AJ32" s="446"/>
      <c r="AK32" s="446"/>
      <c r="AM32" s="446" t="s">
        <v>182</v>
      </c>
      <c r="AN32" s="446"/>
      <c r="AO32" s="446"/>
      <c r="AP32" s="446"/>
      <c r="AQ32" s="446"/>
      <c r="AR32" s="446"/>
      <c r="AS32" s="446"/>
      <c r="AT32" s="446"/>
      <c r="AU32" s="446"/>
      <c r="AV32" s="446"/>
      <c r="AW32" s="446"/>
      <c r="AX32" s="446"/>
      <c r="AY32" s="446"/>
      <c r="AZ32" s="446"/>
      <c r="BA32" s="446"/>
      <c r="BB32" s="446"/>
      <c r="BC32" s="446"/>
      <c r="BE32" s="446" t="s">
        <v>183</v>
      </c>
      <c r="BF32" s="446"/>
      <c r="BG32" s="446"/>
      <c r="BH32" s="446"/>
      <c r="BI32" s="446"/>
      <c r="BJ32" s="446"/>
      <c r="BK32" s="446"/>
      <c r="BL32" s="446"/>
      <c r="BM32" s="446"/>
      <c r="BN32" s="446"/>
      <c r="BO32" s="446"/>
      <c r="BP32" s="446"/>
      <c r="BQ32" s="446"/>
      <c r="BR32" s="446"/>
      <c r="BS32" s="446"/>
      <c r="BT32" s="446"/>
      <c r="BU32" s="446"/>
      <c r="BW32" s="446" t="s">
        <v>184</v>
      </c>
      <c r="BX32" s="446"/>
      <c r="BY32" s="446"/>
      <c r="BZ32" s="446"/>
      <c r="CA32" s="446"/>
      <c r="CB32" s="446"/>
      <c r="CC32" s="446"/>
      <c r="CD32" s="446"/>
      <c r="CE32" s="446"/>
      <c r="CF32" s="446"/>
      <c r="CG32" s="446"/>
      <c r="CH32" s="446"/>
      <c r="CI32" s="446"/>
      <c r="CJ32" s="446"/>
      <c r="CK32" s="446"/>
      <c r="CL32" s="446"/>
      <c r="CM32" s="446"/>
      <c r="CO32" s="446" t="s">
        <v>185</v>
      </c>
      <c r="CP32" s="446"/>
      <c r="CQ32" s="446"/>
      <c r="CR32" s="446"/>
      <c r="CS32" s="446"/>
      <c r="CT32" s="446"/>
      <c r="CU32" s="446"/>
      <c r="CV32" s="446"/>
      <c r="CW32" s="446"/>
      <c r="CX32" s="446"/>
      <c r="CY32" s="446"/>
      <c r="CZ32" s="446"/>
      <c r="DA32" s="446"/>
      <c r="DB32" s="446"/>
      <c r="DC32" s="446"/>
      <c r="DD32" s="446"/>
      <c r="DE32" s="446"/>
      <c r="DI32" s="201"/>
    </row>
    <row r="33" spans="1:113" ht="13.5" customHeight="1" x14ac:dyDescent="0.2">
      <c r="A33" s="175"/>
      <c r="B33" s="202"/>
      <c r="C33" s="466" t="s">
        <v>186</v>
      </c>
      <c r="D33" s="466"/>
      <c r="E33" s="431" t="s">
        <v>187</v>
      </c>
      <c r="F33" s="431"/>
      <c r="G33" s="431"/>
      <c r="H33" s="431"/>
      <c r="I33" s="431"/>
      <c r="J33" s="431"/>
      <c r="K33" s="431"/>
      <c r="L33" s="431"/>
      <c r="M33" s="431"/>
      <c r="N33" s="431"/>
      <c r="O33" s="431"/>
      <c r="P33" s="431"/>
      <c r="Q33" s="431"/>
      <c r="R33" s="431"/>
      <c r="S33" s="431"/>
      <c r="T33" s="179"/>
      <c r="U33" s="466" t="s">
        <v>186</v>
      </c>
      <c r="V33" s="466"/>
      <c r="W33" s="431" t="s">
        <v>187</v>
      </c>
      <c r="X33" s="431"/>
      <c r="Y33" s="431"/>
      <c r="Z33" s="431"/>
      <c r="AA33" s="431"/>
      <c r="AB33" s="431"/>
      <c r="AC33" s="431"/>
      <c r="AD33" s="431"/>
      <c r="AE33" s="431"/>
      <c r="AF33" s="431"/>
      <c r="AG33" s="431"/>
      <c r="AH33" s="431"/>
      <c r="AI33" s="431"/>
      <c r="AJ33" s="431"/>
      <c r="AK33" s="431"/>
      <c r="AL33" s="179"/>
      <c r="AM33" s="466" t="s">
        <v>186</v>
      </c>
      <c r="AN33" s="466"/>
      <c r="AO33" s="431" t="s">
        <v>187</v>
      </c>
      <c r="AP33" s="431"/>
      <c r="AQ33" s="431"/>
      <c r="AR33" s="431"/>
      <c r="AS33" s="431"/>
      <c r="AT33" s="431"/>
      <c r="AU33" s="431"/>
      <c r="AV33" s="431"/>
      <c r="AW33" s="431"/>
      <c r="AX33" s="431"/>
      <c r="AY33" s="431"/>
      <c r="AZ33" s="431"/>
      <c r="BA33" s="431"/>
      <c r="BB33" s="431"/>
      <c r="BC33" s="431"/>
      <c r="BD33" s="185"/>
      <c r="BE33" s="431" t="s">
        <v>188</v>
      </c>
      <c r="BF33" s="431"/>
      <c r="BG33" s="431" t="s">
        <v>189</v>
      </c>
      <c r="BH33" s="431"/>
      <c r="BI33" s="431"/>
      <c r="BJ33" s="431"/>
      <c r="BK33" s="431"/>
      <c r="BL33" s="431"/>
      <c r="BM33" s="431"/>
      <c r="BN33" s="431"/>
      <c r="BO33" s="431"/>
      <c r="BP33" s="431"/>
      <c r="BQ33" s="431"/>
      <c r="BR33" s="431"/>
      <c r="BS33" s="431"/>
      <c r="BT33" s="431"/>
      <c r="BU33" s="431"/>
      <c r="BV33" s="185"/>
      <c r="BW33" s="466" t="s">
        <v>188</v>
      </c>
      <c r="BX33" s="466"/>
      <c r="BY33" s="431" t="s">
        <v>190</v>
      </c>
      <c r="BZ33" s="431"/>
      <c r="CA33" s="431"/>
      <c r="CB33" s="431"/>
      <c r="CC33" s="431"/>
      <c r="CD33" s="431"/>
      <c r="CE33" s="431"/>
      <c r="CF33" s="431"/>
      <c r="CG33" s="431"/>
      <c r="CH33" s="431"/>
      <c r="CI33" s="431"/>
      <c r="CJ33" s="431"/>
      <c r="CK33" s="431"/>
      <c r="CL33" s="431"/>
      <c r="CM33" s="431"/>
      <c r="CN33" s="179"/>
      <c r="CO33" s="466" t="s">
        <v>186</v>
      </c>
      <c r="CP33" s="466"/>
      <c r="CQ33" s="431" t="s">
        <v>191</v>
      </c>
      <c r="CR33" s="431"/>
      <c r="CS33" s="431"/>
      <c r="CT33" s="431"/>
      <c r="CU33" s="431"/>
      <c r="CV33" s="431"/>
      <c r="CW33" s="431"/>
      <c r="CX33" s="431"/>
      <c r="CY33" s="431"/>
      <c r="CZ33" s="431"/>
      <c r="DA33" s="431"/>
      <c r="DB33" s="431"/>
      <c r="DC33" s="431"/>
      <c r="DD33" s="431"/>
      <c r="DE33" s="431"/>
      <c r="DF33" s="179"/>
      <c r="DG33" s="631" t="s">
        <v>192</v>
      </c>
      <c r="DH33" s="631"/>
      <c r="DI33" s="180"/>
    </row>
    <row r="34" spans="1:113" ht="32.25" customHeight="1" x14ac:dyDescent="0.2">
      <c r="A34" s="175"/>
      <c r="B34" s="20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75"/>
      <c r="U34" s="632">
        <f>IF(W34="","",MAX(C34:D43)+1)</f>
        <v>2</v>
      </c>
      <c r="V34" s="632"/>
      <c r="W34" s="633" t="str">
        <f>IF('各会計、関係団体の財政状況及び健全化判断比率'!B28="","",'各会計、関係団体の財政状況及び健全化判断比率'!B28)</f>
        <v>越前市国民健康保険特別会計</v>
      </c>
      <c r="X34" s="633"/>
      <c r="Y34" s="633"/>
      <c r="Z34" s="633"/>
      <c r="AA34" s="633"/>
      <c r="AB34" s="633"/>
      <c r="AC34" s="633"/>
      <c r="AD34" s="633"/>
      <c r="AE34" s="633"/>
      <c r="AF34" s="633"/>
      <c r="AG34" s="633"/>
      <c r="AH34" s="633"/>
      <c r="AI34" s="633"/>
      <c r="AJ34" s="633"/>
      <c r="AK34" s="633"/>
      <c r="AL34" s="175"/>
      <c r="AM34" s="632">
        <f>IF(AO34="","",MAX(C34:D43,U34:V43)+1)</f>
        <v>5</v>
      </c>
      <c r="AN34" s="632"/>
      <c r="AO34" s="633" t="str">
        <f>IF('各会計、関係団体の財政状況及び健全化判断比率'!B31="","",'各会計、関係団体の財政状況及び健全化判断比率'!B31)</f>
        <v>越前市水道事業会計</v>
      </c>
      <c r="AP34" s="633"/>
      <c r="AQ34" s="633"/>
      <c r="AR34" s="633"/>
      <c r="AS34" s="633"/>
      <c r="AT34" s="633"/>
      <c r="AU34" s="633"/>
      <c r="AV34" s="633"/>
      <c r="AW34" s="633"/>
      <c r="AX34" s="633"/>
      <c r="AY34" s="633"/>
      <c r="AZ34" s="633"/>
      <c r="BA34" s="633"/>
      <c r="BB34" s="633"/>
      <c r="BC34" s="633"/>
      <c r="BD34" s="175"/>
      <c r="BE34" s="632" t="str">
        <f>IF(BG34="","",MAX(C34:D43,U34:V43,AM34:AN43)+1)</f>
        <v/>
      </c>
      <c r="BF34" s="632"/>
      <c r="BG34" s="633"/>
      <c r="BH34" s="633"/>
      <c r="BI34" s="633"/>
      <c r="BJ34" s="633"/>
      <c r="BK34" s="633"/>
      <c r="BL34" s="633"/>
      <c r="BM34" s="633"/>
      <c r="BN34" s="633"/>
      <c r="BO34" s="633"/>
      <c r="BP34" s="633"/>
      <c r="BQ34" s="633"/>
      <c r="BR34" s="633"/>
      <c r="BS34" s="633"/>
      <c r="BT34" s="633"/>
      <c r="BU34" s="633"/>
      <c r="BV34" s="175"/>
      <c r="BW34" s="632">
        <f>IF(BY34="","",MAX(C34:D43,U34:V43,AM34:AN43,BE34:BF43)+1)</f>
        <v>8</v>
      </c>
      <c r="BX34" s="632"/>
      <c r="BY34" s="633" t="str">
        <f>IF('各会計、関係団体の財政状況及び健全化判断比率'!B68="","",'各会計、関係団体の財政状況及び健全化判断比率'!B68)</f>
        <v>越前三国競艇企業団</v>
      </c>
      <c r="BZ34" s="633"/>
      <c r="CA34" s="633"/>
      <c r="CB34" s="633"/>
      <c r="CC34" s="633"/>
      <c r="CD34" s="633"/>
      <c r="CE34" s="633"/>
      <c r="CF34" s="633"/>
      <c r="CG34" s="633"/>
      <c r="CH34" s="633"/>
      <c r="CI34" s="633"/>
      <c r="CJ34" s="633"/>
      <c r="CK34" s="633"/>
      <c r="CL34" s="633"/>
      <c r="CM34" s="633"/>
      <c r="CN34" s="175"/>
      <c r="CO34" s="632">
        <f>IF(CQ34="","",MAX(C34:D43,U34:V43,AM34:AN43,BE34:BF43,BW34:BX43)+1)</f>
        <v>18</v>
      </c>
      <c r="CP34" s="632"/>
      <c r="CQ34" s="633" t="str">
        <f>IF('各会計、関係団体の財政状況及び健全化判断比率'!BS7="","",'各会計、関係団体の財政状況及び健全化判断比率'!BS7)</f>
        <v>タケフ都市開発㈱</v>
      </c>
      <c r="CR34" s="633"/>
      <c r="CS34" s="633"/>
      <c r="CT34" s="633"/>
      <c r="CU34" s="633"/>
      <c r="CV34" s="633"/>
      <c r="CW34" s="633"/>
      <c r="CX34" s="633"/>
      <c r="CY34" s="633"/>
      <c r="CZ34" s="633"/>
      <c r="DA34" s="633"/>
      <c r="DB34" s="633"/>
      <c r="DC34" s="633"/>
      <c r="DD34" s="633"/>
      <c r="DE34" s="633"/>
      <c r="DG34" s="634" t="str">
        <f>IF('各会計、関係団体の財政状況及び健全化判断比率'!BR7="","",'各会計、関係団体の財政状況及び健全化判断比率'!BR7)</f>
        <v/>
      </c>
      <c r="DH34" s="634"/>
      <c r="DI34" s="180"/>
    </row>
    <row r="35" spans="1:113" ht="32.25" customHeight="1" x14ac:dyDescent="0.2">
      <c r="A35" s="175"/>
      <c r="B35" s="20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75"/>
      <c r="U35" s="632">
        <f>IF(W35="","",U34+1)</f>
        <v>3</v>
      </c>
      <c r="V35" s="632"/>
      <c r="W35" s="633" t="str">
        <f>IF('各会計、関係団体の財政状況及び健全化判断比率'!B29="","",'各会計、関係団体の財政状況及び健全化判断比率'!B29)</f>
        <v>越前市介護保険特別会計</v>
      </c>
      <c r="X35" s="633"/>
      <c r="Y35" s="633"/>
      <c r="Z35" s="633"/>
      <c r="AA35" s="633"/>
      <c r="AB35" s="633"/>
      <c r="AC35" s="633"/>
      <c r="AD35" s="633"/>
      <c r="AE35" s="633"/>
      <c r="AF35" s="633"/>
      <c r="AG35" s="633"/>
      <c r="AH35" s="633"/>
      <c r="AI35" s="633"/>
      <c r="AJ35" s="633"/>
      <c r="AK35" s="633"/>
      <c r="AL35" s="175"/>
      <c r="AM35" s="632">
        <f t="shared" ref="AM35:AM43" si="0">IF(AO35="","",AM34+1)</f>
        <v>6</v>
      </c>
      <c r="AN35" s="632"/>
      <c r="AO35" s="633" t="str">
        <f>IF('各会計、関係団体の財政状況及び健全化判断比率'!B32="","",'各会計、関係団体の財政状況及び健全化判断比率'!B32)</f>
        <v>越前市工業用水道事業会計</v>
      </c>
      <c r="AP35" s="633"/>
      <c r="AQ35" s="633"/>
      <c r="AR35" s="633"/>
      <c r="AS35" s="633"/>
      <c r="AT35" s="633"/>
      <c r="AU35" s="633"/>
      <c r="AV35" s="633"/>
      <c r="AW35" s="633"/>
      <c r="AX35" s="633"/>
      <c r="AY35" s="633"/>
      <c r="AZ35" s="633"/>
      <c r="BA35" s="633"/>
      <c r="BB35" s="633"/>
      <c r="BC35" s="633"/>
      <c r="BD35" s="175"/>
      <c r="BE35" s="632" t="str">
        <f t="shared" ref="BE35:BE43" si="1">IF(BG35="","",BE34+1)</f>
        <v/>
      </c>
      <c r="BF35" s="632"/>
      <c r="BG35" s="633"/>
      <c r="BH35" s="633"/>
      <c r="BI35" s="633"/>
      <c r="BJ35" s="633"/>
      <c r="BK35" s="633"/>
      <c r="BL35" s="633"/>
      <c r="BM35" s="633"/>
      <c r="BN35" s="633"/>
      <c r="BO35" s="633"/>
      <c r="BP35" s="633"/>
      <c r="BQ35" s="633"/>
      <c r="BR35" s="633"/>
      <c r="BS35" s="633"/>
      <c r="BT35" s="633"/>
      <c r="BU35" s="633"/>
      <c r="BV35" s="175"/>
      <c r="BW35" s="632">
        <f t="shared" ref="BW35:BW43" si="2">IF(BY35="","",BW34+1)</f>
        <v>9</v>
      </c>
      <c r="BX35" s="632"/>
      <c r="BY35" s="633" t="str">
        <f>IF('各会計、関係団体の財政状況及び健全化判断比率'!B69="","",'各会計、関係団体の財政状況及び健全化判断比率'!B69)</f>
        <v>公立丹南病院組合</v>
      </c>
      <c r="BZ35" s="633"/>
      <c r="CA35" s="633"/>
      <c r="CB35" s="633"/>
      <c r="CC35" s="633"/>
      <c r="CD35" s="633"/>
      <c r="CE35" s="633"/>
      <c r="CF35" s="633"/>
      <c r="CG35" s="633"/>
      <c r="CH35" s="633"/>
      <c r="CI35" s="633"/>
      <c r="CJ35" s="633"/>
      <c r="CK35" s="633"/>
      <c r="CL35" s="633"/>
      <c r="CM35" s="633"/>
      <c r="CN35" s="175"/>
      <c r="CO35" s="632">
        <f t="shared" ref="CO35:CO43" si="3">IF(CQ35="","",CO34+1)</f>
        <v>19</v>
      </c>
      <c r="CP35" s="632"/>
      <c r="CQ35" s="633" t="str">
        <f>IF('各会計、関係団体の財政状況及び健全化判断比率'!BS8="","",'各会計、関係団体の財政状況及び健全化判断比率'!BS8)</f>
        <v>こしの都ネットワーク㈱（旧丹南ケーブルテレビ㈱）</v>
      </c>
      <c r="CR35" s="633"/>
      <c r="CS35" s="633"/>
      <c r="CT35" s="633"/>
      <c r="CU35" s="633"/>
      <c r="CV35" s="633"/>
      <c r="CW35" s="633"/>
      <c r="CX35" s="633"/>
      <c r="CY35" s="633"/>
      <c r="CZ35" s="633"/>
      <c r="DA35" s="633"/>
      <c r="DB35" s="633"/>
      <c r="DC35" s="633"/>
      <c r="DD35" s="633"/>
      <c r="DE35" s="633"/>
      <c r="DG35" s="634" t="str">
        <f>IF('各会計、関係団体の財政状況及び健全化判断比率'!BR8="","",'各会計、関係団体の財政状況及び健全化判断比率'!BR8)</f>
        <v/>
      </c>
      <c r="DH35" s="634"/>
      <c r="DI35" s="180"/>
    </row>
    <row r="36" spans="1:113" ht="32.25" customHeight="1" x14ac:dyDescent="0.2">
      <c r="A36" s="175"/>
      <c r="B36" s="20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75"/>
      <c r="U36" s="632">
        <f t="shared" ref="U36:U43" si="4">IF(W36="","",U35+1)</f>
        <v>4</v>
      </c>
      <c r="V36" s="632"/>
      <c r="W36" s="633" t="str">
        <f>IF('各会計、関係団体の財政状況及び健全化判断比率'!B30="","",'各会計、関係団体の財政状況及び健全化判断比率'!B30)</f>
        <v>越前市後期高齢者医療特別会計</v>
      </c>
      <c r="X36" s="633"/>
      <c r="Y36" s="633"/>
      <c r="Z36" s="633"/>
      <c r="AA36" s="633"/>
      <c r="AB36" s="633"/>
      <c r="AC36" s="633"/>
      <c r="AD36" s="633"/>
      <c r="AE36" s="633"/>
      <c r="AF36" s="633"/>
      <c r="AG36" s="633"/>
      <c r="AH36" s="633"/>
      <c r="AI36" s="633"/>
      <c r="AJ36" s="633"/>
      <c r="AK36" s="633"/>
      <c r="AL36" s="175"/>
      <c r="AM36" s="632">
        <f t="shared" si="0"/>
        <v>7</v>
      </c>
      <c r="AN36" s="632"/>
      <c r="AO36" s="633" t="str">
        <f>IF('各会計、関係団体の財政状況及び健全化判断比率'!B33="","",'各会計、関係団体の財政状況及び健全化判断比率'!B33)</f>
        <v>越前市下水道事業会計</v>
      </c>
      <c r="AP36" s="633"/>
      <c r="AQ36" s="633"/>
      <c r="AR36" s="633"/>
      <c r="AS36" s="633"/>
      <c r="AT36" s="633"/>
      <c r="AU36" s="633"/>
      <c r="AV36" s="633"/>
      <c r="AW36" s="633"/>
      <c r="AX36" s="633"/>
      <c r="AY36" s="633"/>
      <c r="AZ36" s="633"/>
      <c r="BA36" s="633"/>
      <c r="BB36" s="633"/>
      <c r="BC36" s="633"/>
      <c r="BD36" s="175"/>
      <c r="BE36" s="632" t="str">
        <f t="shared" si="1"/>
        <v/>
      </c>
      <c r="BF36" s="632"/>
      <c r="BG36" s="633"/>
      <c r="BH36" s="633"/>
      <c r="BI36" s="633"/>
      <c r="BJ36" s="633"/>
      <c r="BK36" s="633"/>
      <c r="BL36" s="633"/>
      <c r="BM36" s="633"/>
      <c r="BN36" s="633"/>
      <c r="BO36" s="633"/>
      <c r="BP36" s="633"/>
      <c r="BQ36" s="633"/>
      <c r="BR36" s="633"/>
      <c r="BS36" s="633"/>
      <c r="BT36" s="633"/>
      <c r="BU36" s="633"/>
      <c r="BV36" s="175"/>
      <c r="BW36" s="632">
        <f t="shared" si="2"/>
        <v>10</v>
      </c>
      <c r="BX36" s="632"/>
      <c r="BY36" s="633" t="str">
        <f>IF('各会計、関係団体の財政状況及び健全化判断比率'!B70="","",'各会計、関係団体の財政状況及び健全化判断比率'!B70)</f>
        <v>南越消防組合</v>
      </c>
      <c r="BZ36" s="633"/>
      <c r="CA36" s="633"/>
      <c r="CB36" s="633"/>
      <c r="CC36" s="633"/>
      <c r="CD36" s="633"/>
      <c r="CE36" s="633"/>
      <c r="CF36" s="633"/>
      <c r="CG36" s="633"/>
      <c r="CH36" s="633"/>
      <c r="CI36" s="633"/>
      <c r="CJ36" s="633"/>
      <c r="CK36" s="633"/>
      <c r="CL36" s="633"/>
      <c r="CM36" s="633"/>
      <c r="CN36" s="175"/>
      <c r="CO36" s="632">
        <f t="shared" si="3"/>
        <v>20</v>
      </c>
      <c r="CP36" s="632"/>
      <c r="CQ36" s="633" t="str">
        <f>IF('各会計、関係団体の財政状況及び健全化判断比率'!BS9="","",'各会計、関係団体の財政状況及び健全化判断比率'!BS9)</f>
        <v>武生駅北パーキング㈱</v>
      </c>
      <c r="CR36" s="633"/>
      <c r="CS36" s="633"/>
      <c r="CT36" s="633"/>
      <c r="CU36" s="633"/>
      <c r="CV36" s="633"/>
      <c r="CW36" s="633"/>
      <c r="CX36" s="633"/>
      <c r="CY36" s="633"/>
      <c r="CZ36" s="633"/>
      <c r="DA36" s="633"/>
      <c r="DB36" s="633"/>
      <c r="DC36" s="633"/>
      <c r="DD36" s="633"/>
      <c r="DE36" s="633"/>
      <c r="DG36" s="634" t="str">
        <f>IF('各会計、関係団体の財政状況及び健全化判断比率'!BR9="","",'各会計、関係団体の財政状況及び健全化判断比率'!BR9)</f>
        <v/>
      </c>
      <c r="DH36" s="634"/>
      <c r="DI36" s="180"/>
    </row>
    <row r="37" spans="1:113" ht="32.25" customHeight="1" x14ac:dyDescent="0.2">
      <c r="A37" s="175"/>
      <c r="B37" s="20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75"/>
      <c r="U37" s="632" t="str">
        <f t="shared" si="4"/>
        <v/>
      </c>
      <c r="V37" s="632"/>
      <c r="W37" s="633"/>
      <c r="X37" s="633"/>
      <c r="Y37" s="633"/>
      <c r="Z37" s="633"/>
      <c r="AA37" s="633"/>
      <c r="AB37" s="633"/>
      <c r="AC37" s="633"/>
      <c r="AD37" s="633"/>
      <c r="AE37" s="633"/>
      <c r="AF37" s="633"/>
      <c r="AG37" s="633"/>
      <c r="AH37" s="633"/>
      <c r="AI37" s="633"/>
      <c r="AJ37" s="633"/>
      <c r="AK37" s="633"/>
      <c r="AL37" s="175"/>
      <c r="AM37" s="632" t="str">
        <f t="shared" si="0"/>
        <v/>
      </c>
      <c r="AN37" s="632"/>
      <c r="AO37" s="633"/>
      <c r="AP37" s="633"/>
      <c r="AQ37" s="633"/>
      <c r="AR37" s="633"/>
      <c r="AS37" s="633"/>
      <c r="AT37" s="633"/>
      <c r="AU37" s="633"/>
      <c r="AV37" s="633"/>
      <c r="AW37" s="633"/>
      <c r="AX37" s="633"/>
      <c r="AY37" s="633"/>
      <c r="AZ37" s="633"/>
      <c r="BA37" s="633"/>
      <c r="BB37" s="633"/>
      <c r="BC37" s="633"/>
      <c r="BD37" s="175"/>
      <c r="BE37" s="632" t="str">
        <f t="shared" si="1"/>
        <v/>
      </c>
      <c r="BF37" s="632"/>
      <c r="BG37" s="633"/>
      <c r="BH37" s="633"/>
      <c r="BI37" s="633"/>
      <c r="BJ37" s="633"/>
      <c r="BK37" s="633"/>
      <c r="BL37" s="633"/>
      <c r="BM37" s="633"/>
      <c r="BN37" s="633"/>
      <c r="BO37" s="633"/>
      <c r="BP37" s="633"/>
      <c r="BQ37" s="633"/>
      <c r="BR37" s="633"/>
      <c r="BS37" s="633"/>
      <c r="BT37" s="633"/>
      <c r="BU37" s="633"/>
      <c r="BV37" s="175"/>
      <c r="BW37" s="632">
        <f t="shared" si="2"/>
        <v>11</v>
      </c>
      <c r="BX37" s="632"/>
      <c r="BY37" s="633" t="str">
        <f>IF('各会計、関係団体の財政状況及び健全化判断比率'!B71="","",'各会計、関係団体の財政状況及び健全化判断比率'!B71)</f>
        <v>南越清掃組合</v>
      </c>
      <c r="BZ37" s="633"/>
      <c r="CA37" s="633"/>
      <c r="CB37" s="633"/>
      <c r="CC37" s="633"/>
      <c r="CD37" s="633"/>
      <c r="CE37" s="633"/>
      <c r="CF37" s="633"/>
      <c r="CG37" s="633"/>
      <c r="CH37" s="633"/>
      <c r="CI37" s="633"/>
      <c r="CJ37" s="633"/>
      <c r="CK37" s="633"/>
      <c r="CL37" s="633"/>
      <c r="CM37" s="633"/>
      <c r="CN37" s="175"/>
      <c r="CO37" s="632">
        <f t="shared" si="3"/>
        <v>21</v>
      </c>
      <c r="CP37" s="632"/>
      <c r="CQ37" s="633" t="str">
        <f>IF('各会計、関係団体の財政状況及び健全化判断比率'!BS10="","",'各会計、関係団体の財政状況及び健全化判断比率'!BS10)</f>
        <v>(公財)越前市文化振興・施設管理事業団</v>
      </c>
      <c r="CR37" s="633"/>
      <c r="CS37" s="633"/>
      <c r="CT37" s="633"/>
      <c r="CU37" s="633"/>
      <c r="CV37" s="633"/>
      <c r="CW37" s="633"/>
      <c r="CX37" s="633"/>
      <c r="CY37" s="633"/>
      <c r="CZ37" s="633"/>
      <c r="DA37" s="633"/>
      <c r="DB37" s="633"/>
      <c r="DC37" s="633"/>
      <c r="DD37" s="633"/>
      <c r="DE37" s="633"/>
      <c r="DG37" s="634" t="str">
        <f>IF('各会計、関係団体の財政状況及び健全化判断比率'!BR10="","",'各会計、関係団体の財政状況及び健全化判断比率'!BR10)</f>
        <v/>
      </c>
      <c r="DH37" s="634"/>
      <c r="DI37" s="180"/>
    </row>
    <row r="38" spans="1:113" ht="32.25" customHeight="1" x14ac:dyDescent="0.2">
      <c r="A38" s="175"/>
      <c r="B38" s="20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75"/>
      <c r="U38" s="632" t="str">
        <f t="shared" si="4"/>
        <v/>
      </c>
      <c r="V38" s="632"/>
      <c r="W38" s="633"/>
      <c r="X38" s="633"/>
      <c r="Y38" s="633"/>
      <c r="Z38" s="633"/>
      <c r="AA38" s="633"/>
      <c r="AB38" s="633"/>
      <c r="AC38" s="633"/>
      <c r="AD38" s="633"/>
      <c r="AE38" s="633"/>
      <c r="AF38" s="633"/>
      <c r="AG38" s="633"/>
      <c r="AH38" s="633"/>
      <c r="AI38" s="633"/>
      <c r="AJ38" s="633"/>
      <c r="AK38" s="633"/>
      <c r="AL38" s="175"/>
      <c r="AM38" s="632" t="str">
        <f t="shared" si="0"/>
        <v/>
      </c>
      <c r="AN38" s="632"/>
      <c r="AO38" s="633"/>
      <c r="AP38" s="633"/>
      <c r="AQ38" s="633"/>
      <c r="AR38" s="633"/>
      <c r="AS38" s="633"/>
      <c r="AT38" s="633"/>
      <c r="AU38" s="633"/>
      <c r="AV38" s="633"/>
      <c r="AW38" s="633"/>
      <c r="AX38" s="633"/>
      <c r="AY38" s="633"/>
      <c r="AZ38" s="633"/>
      <c r="BA38" s="633"/>
      <c r="BB38" s="633"/>
      <c r="BC38" s="633"/>
      <c r="BD38" s="175"/>
      <c r="BE38" s="632" t="str">
        <f t="shared" si="1"/>
        <v/>
      </c>
      <c r="BF38" s="632"/>
      <c r="BG38" s="633"/>
      <c r="BH38" s="633"/>
      <c r="BI38" s="633"/>
      <c r="BJ38" s="633"/>
      <c r="BK38" s="633"/>
      <c r="BL38" s="633"/>
      <c r="BM38" s="633"/>
      <c r="BN38" s="633"/>
      <c r="BO38" s="633"/>
      <c r="BP38" s="633"/>
      <c r="BQ38" s="633"/>
      <c r="BR38" s="633"/>
      <c r="BS38" s="633"/>
      <c r="BT38" s="633"/>
      <c r="BU38" s="633"/>
      <c r="BV38" s="175"/>
      <c r="BW38" s="632">
        <f t="shared" si="2"/>
        <v>12</v>
      </c>
      <c r="BX38" s="632"/>
      <c r="BY38" s="633" t="str">
        <f>IF('各会計、関係団体の財政状況及び健全化判断比率'!B72="","",'各会計、関係団体の財政状況及び健全化判断比率'!B72)</f>
        <v>福井県後期高齢者医療広域連合</v>
      </c>
      <c r="BZ38" s="633"/>
      <c r="CA38" s="633"/>
      <c r="CB38" s="633"/>
      <c r="CC38" s="633"/>
      <c r="CD38" s="633"/>
      <c r="CE38" s="633"/>
      <c r="CF38" s="633"/>
      <c r="CG38" s="633"/>
      <c r="CH38" s="633"/>
      <c r="CI38" s="633"/>
      <c r="CJ38" s="633"/>
      <c r="CK38" s="633"/>
      <c r="CL38" s="633"/>
      <c r="CM38" s="633"/>
      <c r="CN38" s="175"/>
      <c r="CO38" s="632">
        <f t="shared" si="3"/>
        <v>22</v>
      </c>
      <c r="CP38" s="632"/>
      <c r="CQ38" s="633" t="str">
        <f>IF('各会計、関係団体の財政状況及び健全化判断比率'!BS11="","",'各会計、関係団体の財政状況及び健全化判断比率'!BS11)</f>
        <v>まちづくり武生㈱</v>
      </c>
      <c r="CR38" s="633"/>
      <c r="CS38" s="633"/>
      <c r="CT38" s="633"/>
      <c r="CU38" s="633"/>
      <c r="CV38" s="633"/>
      <c r="CW38" s="633"/>
      <c r="CX38" s="633"/>
      <c r="CY38" s="633"/>
      <c r="CZ38" s="633"/>
      <c r="DA38" s="633"/>
      <c r="DB38" s="633"/>
      <c r="DC38" s="633"/>
      <c r="DD38" s="633"/>
      <c r="DE38" s="633"/>
      <c r="DG38" s="634" t="str">
        <f>IF('各会計、関係団体の財政状況及び健全化判断比率'!BR11="","",'各会計、関係団体の財政状況及び健全化判断比率'!BR11)</f>
        <v/>
      </c>
      <c r="DH38" s="634"/>
      <c r="DI38" s="180"/>
    </row>
    <row r="39" spans="1:113" ht="32.25" customHeight="1" x14ac:dyDescent="0.2">
      <c r="A39" s="175"/>
      <c r="B39" s="20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75"/>
      <c r="U39" s="632" t="str">
        <f t="shared" si="4"/>
        <v/>
      </c>
      <c r="V39" s="632"/>
      <c r="W39" s="633"/>
      <c r="X39" s="633"/>
      <c r="Y39" s="633"/>
      <c r="Z39" s="633"/>
      <c r="AA39" s="633"/>
      <c r="AB39" s="633"/>
      <c r="AC39" s="633"/>
      <c r="AD39" s="633"/>
      <c r="AE39" s="633"/>
      <c r="AF39" s="633"/>
      <c r="AG39" s="633"/>
      <c r="AH39" s="633"/>
      <c r="AI39" s="633"/>
      <c r="AJ39" s="633"/>
      <c r="AK39" s="633"/>
      <c r="AL39" s="175"/>
      <c r="AM39" s="632" t="str">
        <f t="shared" si="0"/>
        <v/>
      </c>
      <c r="AN39" s="632"/>
      <c r="AO39" s="633"/>
      <c r="AP39" s="633"/>
      <c r="AQ39" s="633"/>
      <c r="AR39" s="633"/>
      <c r="AS39" s="633"/>
      <c r="AT39" s="633"/>
      <c r="AU39" s="633"/>
      <c r="AV39" s="633"/>
      <c r="AW39" s="633"/>
      <c r="AX39" s="633"/>
      <c r="AY39" s="633"/>
      <c r="AZ39" s="633"/>
      <c r="BA39" s="633"/>
      <c r="BB39" s="633"/>
      <c r="BC39" s="633"/>
      <c r="BD39" s="175"/>
      <c r="BE39" s="632" t="str">
        <f t="shared" si="1"/>
        <v/>
      </c>
      <c r="BF39" s="632"/>
      <c r="BG39" s="633"/>
      <c r="BH39" s="633"/>
      <c r="BI39" s="633"/>
      <c r="BJ39" s="633"/>
      <c r="BK39" s="633"/>
      <c r="BL39" s="633"/>
      <c r="BM39" s="633"/>
      <c r="BN39" s="633"/>
      <c r="BO39" s="633"/>
      <c r="BP39" s="633"/>
      <c r="BQ39" s="633"/>
      <c r="BR39" s="633"/>
      <c r="BS39" s="633"/>
      <c r="BT39" s="633"/>
      <c r="BU39" s="633"/>
      <c r="BV39" s="175"/>
      <c r="BW39" s="632">
        <f t="shared" si="2"/>
        <v>13</v>
      </c>
      <c r="BX39" s="632"/>
      <c r="BY39" s="633" t="str">
        <f>IF('各会計、関係団体の財政状況及び健全化判断比率'!B73="","",'各会計、関係団体の財政状況及び健全化判断比率'!B73)</f>
        <v>福井県後期高齢者医療広域連合（事業会計）</v>
      </c>
      <c r="BZ39" s="633"/>
      <c r="CA39" s="633"/>
      <c r="CB39" s="633"/>
      <c r="CC39" s="633"/>
      <c r="CD39" s="633"/>
      <c r="CE39" s="633"/>
      <c r="CF39" s="633"/>
      <c r="CG39" s="633"/>
      <c r="CH39" s="633"/>
      <c r="CI39" s="633"/>
      <c r="CJ39" s="633"/>
      <c r="CK39" s="633"/>
      <c r="CL39" s="633"/>
      <c r="CM39" s="633"/>
      <c r="CN39" s="175"/>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G39" s="634" t="str">
        <f>IF('各会計、関係団体の財政状況及び健全化判断比率'!BR12="","",'各会計、関係団体の財政状況及び健全化判断比率'!BR12)</f>
        <v/>
      </c>
      <c r="DH39" s="634"/>
      <c r="DI39" s="180"/>
    </row>
    <row r="40" spans="1:113" ht="32.25" customHeight="1" x14ac:dyDescent="0.2">
      <c r="A40" s="175"/>
      <c r="B40" s="20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75"/>
      <c r="U40" s="632" t="str">
        <f t="shared" si="4"/>
        <v/>
      </c>
      <c r="V40" s="632"/>
      <c r="W40" s="633"/>
      <c r="X40" s="633"/>
      <c r="Y40" s="633"/>
      <c r="Z40" s="633"/>
      <c r="AA40" s="633"/>
      <c r="AB40" s="633"/>
      <c r="AC40" s="633"/>
      <c r="AD40" s="633"/>
      <c r="AE40" s="633"/>
      <c r="AF40" s="633"/>
      <c r="AG40" s="633"/>
      <c r="AH40" s="633"/>
      <c r="AI40" s="633"/>
      <c r="AJ40" s="633"/>
      <c r="AK40" s="633"/>
      <c r="AL40" s="175"/>
      <c r="AM40" s="632" t="str">
        <f t="shared" si="0"/>
        <v/>
      </c>
      <c r="AN40" s="632"/>
      <c r="AO40" s="633"/>
      <c r="AP40" s="633"/>
      <c r="AQ40" s="633"/>
      <c r="AR40" s="633"/>
      <c r="AS40" s="633"/>
      <c r="AT40" s="633"/>
      <c r="AU40" s="633"/>
      <c r="AV40" s="633"/>
      <c r="AW40" s="633"/>
      <c r="AX40" s="633"/>
      <c r="AY40" s="633"/>
      <c r="AZ40" s="633"/>
      <c r="BA40" s="633"/>
      <c r="BB40" s="633"/>
      <c r="BC40" s="633"/>
      <c r="BD40" s="175"/>
      <c r="BE40" s="632" t="str">
        <f t="shared" si="1"/>
        <v/>
      </c>
      <c r="BF40" s="632"/>
      <c r="BG40" s="633"/>
      <c r="BH40" s="633"/>
      <c r="BI40" s="633"/>
      <c r="BJ40" s="633"/>
      <c r="BK40" s="633"/>
      <c r="BL40" s="633"/>
      <c r="BM40" s="633"/>
      <c r="BN40" s="633"/>
      <c r="BO40" s="633"/>
      <c r="BP40" s="633"/>
      <c r="BQ40" s="633"/>
      <c r="BR40" s="633"/>
      <c r="BS40" s="633"/>
      <c r="BT40" s="633"/>
      <c r="BU40" s="633"/>
      <c r="BV40" s="175"/>
      <c r="BW40" s="632">
        <f t="shared" si="2"/>
        <v>14</v>
      </c>
      <c r="BX40" s="632"/>
      <c r="BY40" s="633" t="str">
        <f>IF('各会計、関係団体の財政状況及び健全化判断比率'!B74="","",'各会計、関係団体の財政状況及び健全化判断比率'!B74)</f>
        <v>福井県丹南広域組合</v>
      </c>
      <c r="BZ40" s="633"/>
      <c r="CA40" s="633"/>
      <c r="CB40" s="633"/>
      <c r="CC40" s="633"/>
      <c r="CD40" s="633"/>
      <c r="CE40" s="633"/>
      <c r="CF40" s="633"/>
      <c r="CG40" s="633"/>
      <c r="CH40" s="633"/>
      <c r="CI40" s="633"/>
      <c r="CJ40" s="633"/>
      <c r="CK40" s="633"/>
      <c r="CL40" s="633"/>
      <c r="CM40" s="633"/>
      <c r="CN40" s="175"/>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G40" s="634" t="str">
        <f>IF('各会計、関係団体の財政状況及び健全化判断比率'!BR13="","",'各会計、関係団体の財政状況及び健全化判断比率'!BR13)</f>
        <v/>
      </c>
      <c r="DH40" s="634"/>
      <c r="DI40" s="180"/>
    </row>
    <row r="41" spans="1:113" ht="32.25" customHeight="1" x14ac:dyDescent="0.2">
      <c r="A41" s="175"/>
      <c r="B41" s="20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75"/>
      <c r="U41" s="632" t="str">
        <f t="shared" si="4"/>
        <v/>
      </c>
      <c r="V41" s="632"/>
      <c r="W41" s="633"/>
      <c r="X41" s="633"/>
      <c r="Y41" s="633"/>
      <c r="Z41" s="633"/>
      <c r="AA41" s="633"/>
      <c r="AB41" s="633"/>
      <c r="AC41" s="633"/>
      <c r="AD41" s="633"/>
      <c r="AE41" s="633"/>
      <c r="AF41" s="633"/>
      <c r="AG41" s="633"/>
      <c r="AH41" s="633"/>
      <c r="AI41" s="633"/>
      <c r="AJ41" s="633"/>
      <c r="AK41" s="633"/>
      <c r="AL41" s="175"/>
      <c r="AM41" s="632" t="str">
        <f t="shared" si="0"/>
        <v/>
      </c>
      <c r="AN41" s="632"/>
      <c r="AO41" s="633"/>
      <c r="AP41" s="633"/>
      <c r="AQ41" s="633"/>
      <c r="AR41" s="633"/>
      <c r="AS41" s="633"/>
      <c r="AT41" s="633"/>
      <c r="AU41" s="633"/>
      <c r="AV41" s="633"/>
      <c r="AW41" s="633"/>
      <c r="AX41" s="633"/>
      <c r="AY41" s="633"/>
      <c r="AZ41" s="633"/>
      <c r="BA41" s="633"/>
      <c r="BB41" s="633"/>
      <c r="BC41" s="633"/>
      <c r="BD41" s="175"/>
      <c r="BE41" s="632" t="str">
        <f t="shared" si="1"/>
        <v/>
      </c>
      <c r="BF41" s="632"/>
      <c r="BG41" s="633"/>
      <c r="BH41" s="633"/>
      <c r="BI41" s="633"/>
      <c r="BJ41" s="633"/>
      <c r="BK41" s="633"/>
      <c r="BL41" s="633"/>
      <c r="BM41" s="633"/>
      <c r="BN41" s="633"/>
      <c r="BO41" s="633"/>
      <c r="BP41" s="633"/>
      <c r="BQ41" s="633"/>
      <c r="BR41" s="633"/>
      <c r="BS41" s="633"/>
      <c r="BT41" s="633"/>
      <c r="BU41" s="633"/>
      <c r="BV41" s="175"/>
      <c r="BW41" s="632">
        <f t="shared" si="2"/>
        <v>15</v>
      </c>
      <c r="BX41" s="632"/>
      <c r="BY41" s="633" t="str">
        <f>IF('各会計、関係団体の財政状況及び健全化判断比率'!B75="","",'各会計、関係団体の財政状況及び健全化判断比率'!B75)</f>
        <v>福井県市町総合事務組合（普通会計）</v>
      </c>
      <c r="BZ41" s="633"/>
      <c r="CA41" s="633"/>
      <c r="CB41" s="633"/>
      <c r="CC41" s="633"/>
      <c r="CD41" s="633"/>
      <c r="CE41" s="633"/>
      <c r="CF41" s="633"/>
      <c r="CG41" s="633"/>
      <c r="CH41" s="633"/>
      <c r="CI41" s="633"/>
      <c r="CJ41" s="633"/>
      <c r="CK41" s="633"/>
      <c r="CL41" s="633"/>
      <c r="CM41" s="633"/>
      <c r="CN41" s="175"/>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G41" s="634" t="str">
        <f>IF('各会計、関係団体の財政状況及び健全化判断比率'!BR14="","",'各会計、関係団体の財政状況及び健全化判断比率'!BR14)</f>
        <v/>
      </c>
      <c r="DH41" s="634"/>
      <c r="DI41" s="180"/>
    </row>
    <row r="42" spans="1:113" ht="32.25" customHeight="1" x14ac:dyDescent="0.2">
      <c r="B42" s="20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75"/>
      <c r="U42" s="632" t="str">
        <f t="shared" si="4"/>
        <v/>
      </c>
      <c r="V42" s="632"/>
      <c r="W42" s="633"/>
      <c r="X42" s="633"/>
      <c r="Y42" s="633"/>
      <c r="Z42" s="633"/>
      <c r="AA42" s="633"/>
      <c r="AB42" s="633"/>
      <c r="AC42" s="633"/>
      <c r="AD42" s="633"/>
      <c r="AE42" s="633"/>
      <c r="AF42" s="633"/>
      <c r="AG42" s="633"/>
      <c r="AH42" s="633"/>
      <c r="AI42" s="633"/>
      <c r="AJ42" s="633"/>
      <c r="AK42" s="633"/>
      <c r="AL42" s="175"/>
      <c r="AM42" s="632" t="str">
        <f t="shared" si="0"/>
        <v/>
      </c>
      <c r="AN42" s="632"/>
      <c r="AO42" s="633"/>
      <c r="AP42" s="633"/>
      <c r="AQ42" s="633"/>
      <c r="AR42" s="633"/>
      <c r="AS42" s="633"/>
      <c r="AT42" s="633"/>
      <c r="AU42" s="633"/>
      <c r="AV42" s="633"/>
      <c r="AW42" s="633"/>
      <c r="AX42" s="633"/>
      <c r="AY42" s="633"/>
      <c r="AZ42" s="633"/>
      <c r="BA42" s="633"/>
      <c r="BB42" s="633"/>
      <c r="BC42" s="633"/>
      <c r="BD42" s="175"/>
      <c r="BE42" s="632" t="str">
        <f t="shared" si="1"/>
        <v/>
      </c>
      <c r="BF42" s="632"/>
      <c r="BG42" s="633"/>
      <c r="BH42" s="633"/>
      <c r="BI42" s="633"/>
      <c r="BJ42" s="633"/>
      <c r="BK42" s="633"/>
      <c r="BL42" s="633"/>
      <c r="BM42" s="633"/>
      <c r="BN42" s="633"/>
      <c r="BO42" s="633"/>
      <c r="BP42" s="633"/>
      <c r="BQ42" s="633"/>
      <c r="BR42" s="633"/>
      <c r="BS42" s="633"/>
      <c r="BT42" s="633"/>
      <c r="BU42" s="633"/>
      <c r="BV42" s="175"/>
      <c r="BW42" s="632">
        <f t="shared" si="2"/>
        <v>16</v>
      </c>
      <c r="BX42" s="632"/>
      <c r="BY42" s="633" t="str">
        <f>IF('各会計、関係団体の財政状況及び健全化判断比率'!B76="","",'各会計、関係団体の財政状況及び健全化判断比率'!B76)</f>
        <v>福井県市町総合事務組合（事業会計）</v>
      </c>
      <c r="BZ42" s="633"/>
      <c r="CA42" s="633"/>
      <c r="CB42" s="633"/>
      <c r="CC42" s="633"/>
      <c r="CD42" s="633"/>
      <c r="CE42" s="633"/>
      <c r="CF42" s="633"/>
      <c r="CG42" s="633"/>
      <c r="CH42" s="633"/>
      <c r="CI42" s="633"/>
      <c r="CJ42" s="633"/>
      <c r="CK42" s="633"/>
      <c r="CL42" s="633"/>
      <c r="CM42" s="633"/>
      <c r="CN42" s="175"/>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G42" s="634" t="str">
        <f>IF('各会計、関係団体の財政状況及び健全化判断比率'!BR15="","",'各会計、関係団体の財政状況及び健全化判断比率'!BR15)</f>
        <v/>
      </c>
      <c r="DH42" s="634"/>
      <c r="DI42" s="180"/>
    </row>
    <row r="43" spans="1:113" ht="32.25" customHeight="1" x14ac:dyDescent="0.2">
      <c r="B43" s="20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75"/>
      <c r="U43" s="632" t="str">
        <f t="shared" si="4"/>
        <v/>
      </c>
      <c r="V43" s="632"/>
      <c r="W43" s="633"/>
      <c r="X43" s="633"/>
      <c r="Y43" s="633"/>
      <c r="Z43" s="633"/>
      <c r="AA43" s="633"/>
      <c r="AB43" s="633"/>
      <c r="AC43" s="633"/>
      <c r="AD43" s="633"/>
      <c r="AE43" s="633"/>
      <c r="AF43" s="633"/>
      <c r="AG43" s="633"/>
      <c r="AH43" s="633"/>
      <c r="AI43" s="633"/>
      <c r="AJ43" s="633"/>
      <c r="AK43" s="633"/>
      <c r="AL43" s="175"/>
      <c r="AM43" s="632" t="str">
        <f t="shared" si="0"/>
        <v/>
      </c>
      <c r="AN43" s="632"/>
      <c r="AO43" s="633"/>
      <c r="AP43" s="633"/>
      <c r="AQ43" s="633"/>
      <c r="AR43" s="633"/>
      <c r="AS43" s="633"/>
      <c r="AT43" s="633"/>
      <c r="AU43" s="633"/>
      <c r="AV43" s="633"/>
      <c r="AW43" s="633"/>
      <c r="AX43" s="633"/>
      <c r="AY43" s="633"/>
      <c r="AZ43" s="633"/>
      <c r="BA43" s="633"/>
      <c r="BB43" s="633"/>
      <c r="BC43" s="633"/>
      <c r="BD43" s="175"/>
      <c r="BE43" s="632" t="str">
        <f t="shared" si="1"/>
        <v/>
      </c>
      <c r="BF43" s="632"/>
      <c r="BG43" s="633"/>
      <c r="BH43" s="633"/>
      <c r="BI43" s="633"/>
      <c r="BJ43" s="633"/>
      <c r="BK43" s="633"/>
      <c r="BL43" s="633"/>
      <c r="BM43" s="633"/>
      <c r="BN43" s="633"/>
      <c r="BO43" s="633"/>
      <c r="BP43" s="633"/>
      <c r="BQ43" s="633"/>
      <c r="BR43" s="633"/>
      <c r="BS43" s="633"/>
      <c r="BT43" s="633"/>
      <c r="BU43" s="633"/>
      <c r="BV43" s="175"/>
      <c r="BW43" s="632">
        <f t="shared" si="2"/>
        <v>17</v>
      </c>
      <c r="BX43" s="632"/>
      <c r="BY43" s="633" t="str">
        <f>IF('各会計、関係団体の財政状況及び健全化判断比率'!B77="","",'各会計、関係団体の財政状況及び健全化判断比率'!B77)</f>
        <v>福井県自治会館組合</v>
      </c>
      <c r="BZ43" s="633"/>
      <c r="CA43" s="633"/>
      <c r="CB43" s="633"/>
      <c r="CC43" s="633"/>
      <c r="CD43" s="633"/>
      <c r="CE43" s="633"/>
      <c r="CF43" s="633"/>
      <c r="CG43" s="633"/>
      <c r="CH43" s="633"/>
      <c r="CI43" s="633"/>
      <c r="CJ43" s="633"/>
      <c r="CK43" s="633"/>
      <c r="CL43" s="633"/>
      <c r="CM43" s="633"/>
      <c r="CN43" s="175"/>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G43" s="634" t="str">
        <f>IF('各会計、関係団体の財政状況及び健全化判断比率'!BR16="","",'各会計、関係団体の財政状況及び健全化判断比率'!BR16)</f>
        <v/>
      </c>
      <c r="DH43" s="634"/>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35" t="s">
        <v>194</v>
      </c>
      <c r="F46" s="635"/>
      <c r="G46" s="635"/>
      <c r="H46" s="635"/>
      <c r="I46" s="635"/>
      <c r="J46" s="635"/>
      <c r="K46" s="635"/>
      <c r="L46" s="635"/>
      <c r="M46" s="635"/>
      <c r="N46" s="635"/>
      <c r="O46" s="635"/>
      <c r="P46" s="635"/>
      <c r="Q46" s="635"/>
      <c r="R46" s="635"/>
      <c r="S46" s="635"/>
      <c r="T46" s="635"/>
      <c r="U46" s="635"/>
      <c r="V46" s="635"/>
      <c r="W46" s="635"/>
      <c r="X46" s="635"/>
      <c r="Y46" s="635"/>
      <c r="Z46" s="635"/>
      <c r="AA46" s="635"/>
      <c r="AB46" s="635"/>
      <c r="AC46" s="635"/>
      <c r="AD46" s="635"/>
      <c r="AE46" s="635"/>
      <c r="AF46" s="635"/>
      <c r="AG46" s="635"/>
      <c r="AH46" s="635"/>
      <c r="AI46" s="635"/>
      <c r="AJ46" s="635"/>
      <c r="AK46" s="635"/>
      <c r="AL46" s="635"/>
      <c r="AM46" s="635"/>
      <c r="AN46" s="635"/>
      <c r="AO46" s="635"/>
      <c r="AP46" s="635"/>
      <c r="AQ46" s="635"/>
      <c r="AR46" s="635"/>
      <c r="AS46" s="635"/>
      <c r="AT46" s="635"/>
      <c r="AU46" s="635"/>
      <c r="AV46" s="635"/>
      <c r="AW46" s="635"/>
      <c r="AX46" s="635"/>
      <c r="AY46" s="635"/>
      <c r="AZ46" s="635"/>
      <c r="BA46" s="635"/>
      <c r="BB46" s="635"/>
      <c r="BC46" s="635"/>
      <c r="BD46" s="635"/>
      <c r="BE46" s="635"/>
      <c r="BF46" s="635"/>
      <c r="BG46" s="635"/>
      <c r="BH46" s="635"/>
      <c r="BI46" s="635"/>
      <c r="BJ46" s="635"/>
      <c r="BK46" s="635"/>
      <c r="BL46" s="635"/>
      <c r="BM46" s="635"/>
      <c r="BN46" s="635"/>
      <c r="BO46" s="635"/>
      <c r="BP46" s="635"/>
      <c r="BQ46" s="635"/>
      <c r="BR46" s="635"/>
      <c r="BS46" s="635"/>
      <c r="BT46" s="635"/>
      <c r="BU46" s="635"/>
      <c r="BV46" s="635"/>
      <c r="BW46" s="635"/>
      <c r="BX46" s="635"/>
      <c r="BY46" s="635"/>
      <c r="BZ46" s="635"/>
      <c r="CA46" s="635"/>
      <c r="CB46" s="635"/>
      <c r="CC46" s="635"/>
      <c r="CD46" s="635"/>
      <c r="CE46" s="635"/>
      <c r="CF46" s="635"/>
      <c r="CG46" s="635"/>
      <c r="CH46" s="635"/>
      <c r="CI46" s="635"/>
      <c r="CJ46" s="635"/>
      <c r="CK46" s="635"/>
      <c r="CL46" s="635"/>
      <c r="CM46" s="635"/>
      <c r="CN46" s="635"/>
      <c r="CO46" s="635"/>
      <c r="CP46" s="635"/>
      <c r="CQ46" s="635"/>
      <c r="CR46" s="635"/>
      <c r="CS46" s="635"/>
      <c r="CT46" s="635"/>
      <c r="CU46" s="635"/>
      <c r="CV46" s="635"/>
      <c r="CW46" s="635"/>
      <c r="CX46" s="635"/>
      <c r="CY46" s="635"/>
      <c r="CZ46" s="635"/>
      <c r="DA46" s="635"/>
      <c r="DB46" s="635"/>
      <c r="DC46" s="635"/>
      <c r="DD46" s="635"/>
      <c r="DE46" s="635"/>
      <c r="DF46" s="635"/>
      <c r="DG46" s="635"/>
      <c r="DH46" s="635"/>
      <c r="DI46" s="635"/>
    </row>
    <row r="47" spans="1:113" x14ac:dyDescent="0.2">
      <c r="E47" s="635" t="s">
        <v>195</v>
      </c>
      <c r="F47" s="635"/>
      <c r="G47" s="635"/>
      <c r="H47" s="635"/>
      <c r="I47" s="635"/>
      <c r="J47" s="635"/>
      <c r="K47" s="635"/>
      <c r="L47" s="635"/>
      <c r="M47" s="635"/>
      <c r="N47" s="635"/>
      <c r="O47" s="635"/>
      <c r="P47" s="635"/>
      <c r="Q47" s="635"/>
      <c r="R47" s="635"/>
      <c r="S47" s="635"/>
      <c r="T47" s="635"/>
      <c r="U47" s="635"/>
      <c r="V47" s="635"/>
      <c r="W47" s="635"/>
      <c r="X47" s="635"/>
      <c r="Y47" s="635"/>
      <c r="Z47" s="635"/>
      <c r="AA47" s="635"/>
      <c r="AB47" s="635"/>
      <c r="AC47" s="635"/>
      <c r="AD47" s="635"/>
      <c r="AE47" s="635"/>
      <c r="AF47" s="635"/>
      <c r="AG47" s="635"/>
      <c r="AH47" s="635"/>
      <c r="AI47" s="635"/>
      <c r="AJ47" s="635"/>
      <c r="AK47" s="635"/>
      <c r="AL47" s="635"/>
      <c r="AM47" s="635"/>
      <c r="AN47" s="635"/>
      <c r="AO47" s="635"/>
      <c r="AP47" s="635"/>
      <c r="AQ47" s="635"/>
      <c r="AR47" s="635"/>
      <c r="AS47" s="635"/>
      <c r="AT47" s="635"/>
      <c r="AU47" s="635"/>
      <c r="AV47" s="635"/>
      <c r="AW47" s="635"/>
      <c r="AX47" s="635"/>
      <c r="AY47" s="635"/>
      <c r="AZ47" s="635"/>
      <c r="BA47" s="635"/>
      <c r="BB47" s="635"/>
      <c r="BC47" s="635"/>
      <c r="BD47" s="635"/>
      <c r="BE47" s="635"/>
      <c r="BF47" s="635"/>
      <c r="BG47" s="635"/>
      <c r="BH47" s="635"/>
      <c r="BI47" s="635"/>
      <c r="BJ47" s="635"/>
      <c r="BK47" s="635"/>
      <c r="BL47" s="635"/>
      <c r="BM47" s="635"/>
      <c r="BN47" s="635"/>
      <c r="BO47" s="635"/>
      <c r="BP47" s="635"/>
      <c r="BQ47" s="635"/>
      <c r="BR47" s="635"/>
      <c r="BS47" s="635"/>
      <c r="BT47" s="635"/>
      <c r="BU47" s="635"/>
      <c r="BV47" s="635"/>
      <c r="BW47" s="635"/>
      <c r="BX47" s="635"/>
      <c r="BY47" s="635"/>
      <c r="BZ47" s="635"/>
      <c r="CA47" s="635"/>
      <c r="CB47" s="635"/>
      <c r="CC47" s="635"/>
      <c r="CD47" s="635"/>
      <c r="CE47" s="635"/>
      <c r="CF47" s="635"/>
      <c r="CG47" s="635"/>
      <c r="CH47" s="635"/>
      <c r="CI47" s="635"/>
      <c r="CJ47" s="635"/>
      <c r="CK47" s="635"/>
      <c r="CL47" s="635"/>
      <c r="CM47" s="635"/>
      <c r="CN47" s="635"/>
      <c r="CO47" s="635"/>
      <c r="CP47" s="635"/>
      <c r="CQ47" s="635"/>
      <c r="CR47" s="635"/>
      <c r="CS47" s="635"/>
      <c r="CT47" s="635"/>
      <c r="CU47" s="635"/>
      <c r="CV47" s="635"/>
      <c r="CW47" s="635"/>
      <c r="CX47" s="635"/>
      <c r="CY47" s="635"/>
      <c r="CZ47" s="635"/>
      <c r="DA47" s="635"/>
      <c r="DB47" s="635"/>
      <c r="DC47" s="635"/>
      <c r="DD47" s="635"/>
      <c r="DE47" s="635"/>
      <c r="DF47" s="635"/>
      <c r="DG47" s="635"/>
      <c r="DH47" s="635"/>
      <c r="DI47" s="635"/>
    </row>
    <row r="48" spans="1:113" x14ac:dyDescent="0.2">
      <c r="E48" s="635" t="s">
        <v>196</v>
      </c>
      <c r="F48" s="635"/>
      <c r="G48" s="635"/>
      <c r="H48" s="635"/>
      <c r="I48" s="635"/>
      <c r="J48" s="635"/>
      <c r="K48" s="635"/>
      <c r="L48" s="635"/>
      <c r="M48" s="635"/>
      <c r="N48" s="635"/>
      <c r="O48" s="635"/>
      <c r="P48" s="635"/>
      <c r="Q48" s="635"/>
      <c r="R48" s="635"/>
      <c r="S48" s="635"/>
      <c r="T48" s="635"/>
      <c r="U48" s="635"/>
      <c r="V48" s="635"/>
      <c r="W48" s="635"/>
      <c r="X48" s="635"/>
      <c r="Y48" s="635"/>
      <c r="Z48" s="635"/>
      <c r="AA48" s="635"/>
      <c r="AB48" s="635"/>
      <c r="AC48" s="635"/>
      <c r="AD48" s="635"/>
      <c r="AE48" s="635"/>
      <c r="AF48" s="635"/>
      <c r="AG48" s="635"/>
      <c r="AH48" s="635"/>
      <c r="AI48" s="635"/>
      <c r="AJ48" s="635"/>
      <c r="AK48" s="635"/>
      <c r="AL48" s="635"/>
      <c r="AM48" s="635"/>
      <c r="AN48" s="635"/>
      <c r="AO48" s="635"/>
      <c r="AP48" s="635"/>
      <c r="AQ48" s="635"/>
      <c r="AR48" s="635"/>
      <c r="AS48" s="635"/>
      <c r="AT48" s="635"/>
      <c r="AU48" s="635"/>
      <c r="AV48" s="635"/>
      <c r="AW48" s="635"/>
      <c r="AX48" s="635"/>
      <c r="AY48" s="635"/>
      <c r="AZ48" s="635"/>
      <c r="BA48" s="635"/>
      <c r="BB48" s="635"/>
      <c r="BC48" s="635"/>
      <c r="BD48" s="635"/>
      <c r="BE48" s="635"/>
      <c r="BF48" s="635"/>
      <c r="BG48" s="635"/>
      <c r="BH48" s="635"/>
      <c r="BI48" s="635"/>
      <c r="BJ48" s="635"/>
      <c r="BK48" s="635"/>
      <c r="BL48" s="635"/>
      <c r="BM48" s="635"/>
      <c r="BN48" s="635"/>
      <c r="BO48" s="635"/>
      <c r="BP48" s="635"/>
      <c r="BQ48" s="635"/>
      <c r="BR48" s="635"/>
      <c r="BS48" s="635"/>
      <c r="BT48" s="635"/>
      <c r="BU48" s="635"/>
      <c r="BV48" s="635"/>
      <c r="BW48" s="635"/>
      <c r="BX48" s="635"/>
      <c r="BY48" s="635"/>
      <c r="BZ48" s="635"/>
      <c r="CA48" s="635"/>
      <c r="CB48" s="635"/>
      <c r="CC48" s="635"/>
      <c r="CD48" s="635"/>
      <c r="CE48" s="635"/>
      <c r="CF48" s="635"/>
      <c r="CG48" s="635"/>
      <c r="CH48" s="635"/>
      <c r="CI48" s="635"/>
      <c r="CJ48" s="635"/>
      <c r="CK48" s="635"/>
      <c r="CL48" s="635"/>
      <c r="CM48" s="635"/>
      <c r="CN48" s="635"/>
      <c r="CO48" s="635"/>
      <c r="CP48" s="635"/>
      <c r="CQ48" s="635"/>
      <c r="CR48" s="635"/>
      <c r="CS48" s="635"/>
      <c r="CT48" s="635"/>
      <c r="CU48" s="635"/>
      <c r="CV48" s="635"/>
      <c r="CW48" s="635"/>
      <c r="CX48" s="635"/>
      <c r="CY48" s="635"/>
      <c r="CZ48" s="635"/>
      <c r="DA48" s="635"/>
      <c r="DB48" s="635"/>
      <c r="DC48" s="635"/>
      <c r="DD48" s="635"/>
      <c r="DE48" s="635"/>
      <c r="DF48" s="635"/>
      <c r="DG48" s="635"/>
      <c r="DH48" s="635"/>
      <c r="DI48" s="635"/>
    </row>
    <row r="49" spans="5:113" x14ac:dyDescent="0.2">
      <c r="E49" s="636" t="s">
        <v>197</v>
      </c>
      <c r="F49" s="636"/>
      <c r="G49" s="636"/>
      <c r="H49" s="636"/>
      <c r="I49" s="636"/>
      <c r="J49" s="636"/>
      <c r="K49" s="636"/>
      <c r="L49" s="636"/>
      <c r="M49" s="636"/>
      <c r="N49" s="636"/>
      <c r="O49" s="636"/>
      <c r="P49" s="636"/>
      <c r="Q49" s="636"/>
      <c r="R49" s="636"/>
      <c r="S49" s="636"/>
      <c r="T49" s="636"/>
      <c r="U49" s="636"/>
      <c r="V49" s="636"/>
      <c r="W49" s="636"/>
      <c r="X49" s="636"/>
      <c r="Y49" s="636"/>
      <c r="Z49" s="636"/>
      <c r="AA49" s="636"/>
      <c r="AB49" s="636"/>
      <c r="AC49" s="636"/>
      <c r="AD49" s="636"/>
      <c r="AE49" s="636"/>
      <c r="AF49" s="636"/>
      <c r="AG49" s="636"/>
      <c r="AH49" s="636"/>
      <c r="AI49" s="636"/>
      <c r="AJ49" s="636"/>
      <c r="AK49" s="636"/>
      <c r="AL49" s="636"/>
      <c r="AM49" s="636"/>
      <c r="AN49" s="636"/>
      <c r="AO49" s="636"/>
      <c r="AP49" s="636"/>
      <c r="AQ49" s="636"/>
      <c r="AR49" s="636"/>
      <c r="AS49" s="636"/>
      <c r="AT49" s="636"/>
      <c r="AU49" s="636"/>
      <c r="AV49" s="636"/>
      <c r="AW49" s="636"/>
      <c r="AX49" s="636"/>
      <c r="AY49" s="636"/>
      <c r="AZ49" s="636"/>
      <c r="BA49" s="636"/>
      <c r="BB49" s="636"/>
      <c r="BC49" s="636"/>
      <c r="BD49" s="636"/>
      <c r="BE49" s="636"/>
      <c r="BF49" s="636"/>
      <c r="BG49" s="636"/>
      <c r="BH49" s="636"/>
      <c r="BI49" s="636"/>
      <c r="BJ49" s="636"/>
      <c r="BK49" s="636"/>
      <c r="BL49" s="636"/>
      <c r="BM49" s="636"/>
      <c r="BN49" s="636"/>
      <c r="BO49" s="636"/>
      <c r="BP49" s="636"/>
      <c r="BQ49" s="636"/>
      <c r="BR49" s="636"/>
      <c r="BS49" s="636"/>
      <c r="BT49" s="636"/>
      <c r="BU49" s="636"/>
      <c r="BV49" s="636"/>
      <c r="BW49" s="636"/>
      <c r="BX49" s="636"/>
      <c r="BY49" s="636"/>
      <c r="BZ49" s="636"/>
      <c r="CA49" s="636"/>
      <c r="CB49" s="636"/>
      <c r="CC49" s="636"/>
      <c r="CD49" s="636"/>
      <c r="CE49" s="636"/>
      <c r="CF49" s="636"/>
      <c r="CG49" s="636"/>
      <c r="CH49" s="636"/>
      <c r="CI49" s="636"/>
      <c r="CJ49" s="636"/>
      <c r="CK49" s="636"/>
      <c r="CL49" s="636"/>
      <c r="CM49" s="636"/>
      <c r="CN49" s="636"/>
      <c r="CO49" s="636"/>
      <c r="CP49" s="636"/>
      <c r="CQ49" s="636"/>
      <c r="CR49" s="636"/>
      <c r="CS49" s="636"/>
      <c r="CT49" s="636"/>
      <c r="CU49" s="636"/>
      <c r="CV49" s="636"/>
      <c r="CW49" s="636"/>
      <c r="CX49" s="636"/>
      <c r="CY49" s="636"/>
      <c r="CZ49" s="636"/>
      <c r="DA49" s="636"/>
      <c r="DB49" s="636"/>
      <c r="DC49" s="636"/>
      <c r="DD49" s="636"/>
      <c r="DE49" s="636"/>
      <c r="DF49" s="636"/>
      <c r="DG49" s="636"/>
      <c r="DH49" s="636"/>
      <c r="DI49" s="636"/>
    </row>
    <row r="50" spans="5:113" x14ac:dyDescent="0.2">
      <c r="E50" s="635" t="s">
        <v>198</v>
      </c>
      <c r="F50" s="635"/>
      <c r="G50" s="635"/>
      <c r="H50" s="635"/>
      <c r="I50" s="635"/>
      <c r="J50" s="635"/>
      <c r="K50" s="635"/>
      <c r="L50" s="635"/>
      <c r="M50" s="635"/>
      <c r="N50" s="635"/>
      <c r="O50" s="635"/>
      <c r="P50" s="635"/>
      <c r="Q50" s="635"/>
      <c r="R50" s="635"/>
      <c r="S50" s="635"/>
      <c r="T50" s="635"/>
      <c r="U50" s="635"/>
      <c r="V50" s="635"/>
      <c r="W50" s="635"/>
      <c r="X50" s="635"/>
      <c r="Y50" s="635"/>
      <c r="Z50" s="635"/>
      <c r="AA50" s="635"/>
      <c r="AB50" s="635"/>
      <c r="AC50" s="635"/>
      <c r="AD50" s="635"/>
      <c r="AE50" s="635"/>
      <c r="AF50" s="635"/>
      <c r="AG50" s="635"/>
      <c r="AH50" s="635"/>
      <c r="AI50" s="635"/>
      <c r="AJ50" s="635"/>
      <c r="AK50" s="635"/>
      <c r="AL50" s="635"/>
      <c r="AM50" s="635"/>
      <c r="AN50" s="635"/>
      <c r="AO50" s="635"/>
      <c r="AP50" s="635"/>
      <c r="AQ50" s="635"/>
      <c r="AR50" s="635"/>
      <c r="AS50" s="635"/>
      <c r="AT50" s="635"/>
      <c r="AU50" s="635"/>
      <c r="AV50" s="635"/>
      <c r="AW50" s="635"/>
      <c r="AX50" s="635"/>
      <c r="AY50" s="635"/>
      <c r="AZ50" s="635"/>
      <c r="BA50" s="635"/>
      <c r="BB50" s="635"/>
      <c r="BC50" s="635"/>
      <c r="BD50" s="635"/>
      <c r="BE50" s="635"/>
      <c r="BF50" s="635"/>
      <c r="BG50" s="635"/>
      <c r="BH50" s="635"/>
      <c r="BI50" s="635"/>
      <c r="BJ50" s="635"/>
      <c r="BK50" s="635"/>
      <c r="BL50" s="635"/>
      <c r="BM50" s="635"/>
      <c r="BN50" s="635"/>
      <c r="BO50" s="635"/>
      <c r="BP50" s="635"/>
      <c r="BQ50" s="635"/>
      <c r="BR50" s="635"/>
      <c r="BS50" s="635"/>
      <c r="BT50" s="635"/>
      <c r="BU50" s="635"/>
      <c r="BV50" s="635"/>
      <c r="BW50" s="635"/>
      <c r="BX50" s="635"/>
      <c r="BY50" s="635"/>
      <c r="BZ50" s="635"/>
      <c r="CA50" s="635"/>
      <c r="CB50" s="635"/>
      <c r="CC50" s="635"/>
      <c r="CD50" s="635"/>
      <c r="CE50" s="635"/>
      <c r="CF50" s="635"/>
      <c r="CG50" s="635"/>
      <c r="CH50" s="635"/>
      <c r="CI50" s="635"/>
      <c r="CJ50" s="635"/>
      <c r="CK50" s="635"/>
      <c r="CL50" s="635"/>
      <c r="CM50" s="635"/>
      <c r="CN50" s="635"/>
      <c r="CO50" s="635"/>
      <c r="CP50" s="635"/>
      <c r="CQ50" s="635"/>
      <c r="CR50" s="635"/>
      <c r="CS50" s="635"/>
      <c r="CT50" s="635"/>
      <c r="CU50" s="635"/>
      <c r="CV50" s="635"/>
      <c r="CW50" s="635"/>
      <c r="CX50" s="635"/>
      <c r="CY50" s="635"/>
      <c r="CZ50" s="635"/>
      <c r="DA50" s="635"/>
      <c r="DB50" s="635"/>
      <c r="DC50" s="635"/>
      <c r="DD50" s="635"/>
      <c r="DE50" s="635"/>
      <c r="DF50" s="635"/>
      <c r="DG50" s="635"/>
      <c r="DH50" s="635"/>
      <c r="DI50" s="635"/>
    </row>
    <row r="51" spans="5:113" x14ac:dyDescent="0.2">
      <c r="E51" s="635" t="s">
        <v>199</v>
      </c>
      <c r="F51" s="635"/>
      <c r="G51" s="635"/>
      <c r="H51" s="635"/>
      <c r="I51" s="635"/>
      <c r="J51" s="635"/>
      <c r="K51" s="635"/>
      <c r="L51" s="635"/>
      <c r="M51" s="635"/>
      <c r="N51" s="635"/>
      <c r="O51" s="635"/>
      <c r="P51" s="635"/>
      <c r="Q51" s="635"/>
      <c r="R51" s="635"/>
      <c r="S51" s="635"/>
      <c r="T51" s="635"/>
      <c r="U51" s="635"/>
      <c r="V51" s="635"/>
      <c r="W51" s="635"/>
      <c r="X51" s="635"/>
      <c r="Y51" s="635"/>
      <c r="Z51" s="635"/>
      <c r="AA51" s="635"/>
      <c r="AB51" s="635"/>
      <c r="AC51" s="635"/>
      <c r="AD51" s="635"/>
      <c r="AE51" s="635"/>
      <c r="AF51" s="635"/>
      <c r="AG51" s="635"/>
      <c r="AH51" s="635"/>
      <c r="AI51" s="635"/>
      <c r="AJ51" s="635"/>
      <c r="AK51" s="635"/>
      <c r="AL51" s="635"/>
      <c r="AM51" s="635"/>
      <c r="AN51" s="635"/>
      <c r="AO51" s="635"/>
      <c r="AP51" s="635"/>
      <c r="AQ51" s="635"/>
      <c r="AR51" s="635"/>
      <c r="AS51" s="635"/>
      <c r="AT51" s="635"/>
      <c r="AU51" s="635"/>
      <c r="AV51" s="635"/>
      <c r="AW51" s="635"/>
      <c r="AX51" s="635"/>
      <c r="AY51" s="635"/>
      <c r="AZ51" s="635"/>
      <c r="BA51" s="635"/>
      <c r="BB51" s="635"/>
      <c r="BC51" s="635"/>
      <c r="BD51" s="635"/>
      <c r="BE51" s="635"/>
      <c r="BF51" s="635"/>
      <c r="BG51" s="635"/>
      <c r="BH51" s="635"/>
      <c r="BI51" s="635"/>
      <c r="BJ51" s="635"/>
      <c r="BK51" s="635"/>
      <c r="BL51" s="635"/>
      <c r="BM51" s="635"/>
      <c r="BN51" s="635"/>
      <c r="BO51" s="635"/>
      <c r="BP51" s="635"/>
      <c r="BQ51" s="635"/>
      <c r="BR51" s="635"/>
      <c r="BS51" s="635"/>
      <c r="BT51" s="635"/>
      <c r="BU51" s="635"/>
      <c r="BV51" s="635"/>
      <c r="BW51" s="635"/>
      <c r="BX51" s="635"/>
      <c r="BY51" s="635"/>
      <c r="BZ51" s="635"/>
      <c r="CA51" s="635"/>
      <c r="CB51" s="635"/>
      <c r="CC51" s="635"/>
      <c r="CD51" s="635"/>
      <c r="CE51" s="635"/>
      <c r="CF51" s="635"/>
      <c r="CG51" s="635"/>
      <c r="CH51" s="635"/>
      <c r="CI51" s="635"/>
      <c r="CJ51" s="635"/>
      <c r="CK51" s="635"/>
      <c r="CL51" s="635"/>
      <c r="CM51" s="635"/>
      <c r="CN51" s="635"/>
      <c r="CO51" s="635"/>
      <c r="CP51" s="635"/>
      <c r="CQ51" s="635"/>
      <c r="CR51" s="635"/>
      <c r="CS51" s="635"/>
      <c r="CT51" s="635"/>
      <c r="CU51" s="635"/>
      <c r="CV51" s="635"/>
      <c r="CW51" s="635"/>
      <c r="CX51" s="635"/>
      <c r="CY51" s="635"/>
      <c r="CZ51" s="635"/>
      <c r="DA51" s="635"/>
      <c r="DB51" s="635"/>
      <c r="DC51" s="635"/>
      <c r="DD51" s="635"/>
      <c r="DE51" s="635"/>
      <c r="DF51" s="635"/>
      <c r="DG51" s="635"/>
      <c r="DH51" s="635"/>
      <c r="DI51" s="635"/>
    </row>
    <row r="52" spans="5:113" x14ac:dyDescent="0.2">
      <c r="E52" s="635" t="s">
        <v>200</v>
      </c>
      <c r="F52" s="635"/>
      <c r="G52" s="635"/>
      <c r="H52" s="635"/>
      <c r="I52" s="635"/>
      <c r="J52" s="635"/>
      <c r="K52" s="635"/>
      <c r="L52" s="635"/>
      <c r="M52" s="635"/>
      <c r="N52" s="635"/>
      <c r="O52" s="635"/>
      <c r="P52" s="635"/>
      <c r="Q52" s="635"/>
      <c r="R52" s="635"/>
      <c r="S52" s="635"/>
      <c r="T52" s="635"/>
      <c r="U52" s="635"/>
      <c r="V52" s="635"/>
      <c r="W52" s="635"/>
      <c r="X52" s="635"/>
      <c r="Y52" s="635"/>
      <c r="Z52" s="635"/>
      <c r="AA52" s="635"/>
      <c r="AB52" s="635"/>
      <c r="AC52" s="635"/>
      <c r="AD52" s="635"/>
      <c r="AE52" s="635"/>
      <c r="AF52" s="635"/>
      <c r="AG52" s="635"/>
      <c r="AH52" s="635"/>
      <c r="AI52" s="635"/>
      <c r="AJ52" s="635"/>
      <c r="AK52" s="635"/>
      <c r="AL52" s="635"/>
      <c r="AM52" s="635"/>
      <c r="AN52" s="635"/>
      <c r="AO52" s="635"/>
      <c r="AP52" s="635"/>
      <c r="AQ52" s="635"/>
      <c r="AR52" s="635"/>
      <c r="AS52" s="635"/>
      <c r="AT52" s="635"/>
      <c r="AU52" s="635"/>
      <c r="AV52" s="635"/>
      <c r="AW52" s="635"/>
      <c r="AX52" s="635"/>
      <c r="AY52" s="635"/>
      <c r="AZ52" s="635"/>
      <c r="BA52" s="635"/>
      <c r="BB52" s="635"/>
      <c r="BC52" s="635"/>
      <c r="BD52" s="635"/>
      <c r="BE52" s="635"/>
      <c r="BF52" s="635"/>
      <c r="BG52" s="635"/>
      <c r="BH52" s="635"/>
      <c r="BI52" s="635"/>
      <c r="BJ52" s="635"/>
      <c r="BK52" s="635"/>
      <c r="BL52" s="635"/>
      <c r="BM52" s="635"/>
      <c r="BN52" s="635"/>
      <c r="BO52" s="635"/>
      <c r="BP52" s="635"/>
      <c r="BQ52" s="635"/>
      <c r="BR52" s="635"/>
      <c r="BS52" s="635"/>
      <c r="BT52" s="635"/>
      <c r="BU52" s="635"/>
      <c r="BV52" s="635"/>
      <c r="BW52" s="635"/>
      <c r="BX52" s="635"/>
      <c r="BY52" s="635"/>
      <c r="BZ52" s="635"/>
      <c r="CA52" s="635"/>
      <c r="CB52" s="635"/>
      <c r="CC52" s="635"/>
      <c r="CD52" s="635"/>
      <c r="CE52" s="635"/>
      <c r="CF52" s="635"/>
      <c r="CG52" s="635"/>
      <c r="CH52" s="635"/>
      <c r="CI52" s="635"/>
      <c r="CJ52" s="635"/>
      <c r="CK52" s="635"/>
      <c r="CL52" s="635"/>
      <c r="CM52" s="635"/>
      <c r="CN52" s="635"/>
      <c r="CO52" s="635"/>
      <c r="CP52" s="635"/>
      <c r="CQ52" s="635"/>
      <c r="CR52" s="635"/>
      <c r="CS52" s="635"/>
      <c r="CT52" s="635"/>
      <c r="CU52" s="635"/>
      <c r="CV52" s="635"/>
      <c r="CW52" s="635"/>
      <c r="CX52" s="635"/>
      <c r="CY52" s="635"/>
      <c r="CZ52" s="635"/>
      <c r="DA52" s="635"/>
      <c r="DB52" s="635"/>
      <c r="DC52" s="635"/>
      <c r="DD52" s="635"/>
      <c r="DE52" s="635"/>
      <c r="DF52" s="635"/>
      <c r="DG52" s="635"/>
      <c r="DH52" s="635"/>
      <c r="DI52" s="635"/>
    </row>
    <row r="53" spans="5:113" x14ac:dyDescent="0.2">
      <c r="E53" s="635" t="s">
        <v>201</v>
      </c>
      <c r="F53" s="635"/>
      <c r="G53" s="635"/>
      <c r="H53" s="635"/>
      <c r="I53" s="635"/>
      <c r="J53" s="635"/>
      <c r="K53" s="635"/>
      <c r="L53" s="635"/>
      <c r="M53" s="635"/>
      <c r="N53" s="635"/>
      <c r="O53" s="635"/>
      <c r="P53" s="635"/>
      <c r="Q53" s="635"/>
      <c r="R53" s="635"/>
      <c r="S53" s="635"/>
      <c r="T53" s="635"/>
      <c r="U53" s="635"/>
      <c r="V53" s="635"/>
      <c r="W53" s="635"/>
      <c r="X53" s="635"/>
      <c r="Y53" s="635"/>
      <c r="Z53" s="635"/>
      <c r="AA53" s="635"/>
      <c r="AB53" s="635"/>
      <c r="AC53" s="635"/>
      <c r="AD53" s="635"/>
      <c r="AE53" s="635"/>
      <c r="AF53" s="635"/>
      <c r="AG53" s="635"/>
      <c r="AH53" s="635"/>
      <c r="AI53" s="635"/>
      <c r="AJ53" s="635"/>
      <c r="AK53" s="635"/>
      <c r="AL53" s="635"/>
      <c r="AM53" s="635"/>
      <c r="AN53" s="635"/>
      <c r="AO53" s="635"/>
      <c r="AP53" s="635"/>
      <c r="AQ53" s="635"/>
      <c r="AR53" s="635"/>
      <c r="AS53" s="635"/>
      <c r="AT53" s="635"/>
      <c r="AU53" s="635"/>
      <c r="AV53" s="635"/>
      <c r="AW53" s="635"/>
      <c r="AX53" s="635"/>
      <c r="AY53" s="635"/>
      <c r="AZ53" s="635"/>
      <c r="BA53" s="635"/>
      <c r="BB53" s="635"/>
      <c r="BC53" s="635"/>
      <c r="BD53" s="635"/>
      <c r="BE53" s="635"/>
      <c r="BF53" s="635"/>
      <c r="BG53" s="635"/>
      <c r="BH53" s="635"/>
      <c r="BI53" s="635"/>
      <c r="BJ53" s="635"/>
      <c r="BK53" s="635"/>
      <c r="BL53" s="635"/>
      <c r="BM53" s="635"/>
      <c r="BN53" s="635"/>
      <c r="BO53" s="635"/>
      <c r="BP53" s="635"/>
      <c r="BQ53" s="635"/>
      <c r="BR53" s="635"/>
      <c r="BS53" s="635"/>
      <c r="BT53" s="635"/>
      <c r="BU53" s="635"/>
      <c r="BV53" s="635"/>
      <c r="BW53" s="635"/>
      <c r="BX53" s="635"/>
      <c r="BY53" s="635"/>
      <c r="BZ53" s="635"/>
      <c r="CA53" s="635"/>
      <c r="CB53" s="635"/>
      <c r="CC53" s="635"/>
      <c r="CD53" s="635"/>
      <c r="CE53" s="635"/>
      <c r="CF53" s="635"/>
      <c r="CG53" s="635"/>
      <c r="CH53" s="635"/>
      <c r="CI53" s="635"/>
      <c r="CJ53" s="635"/>
      <c r="CK53" s="635"/>
      <c r="CL53" s="635"/>
      <c r="CM53" s="635"/>
      <c r="CN53" s="635"/>
      <c r="CO53" s="635"/>
      <c r="CP53" s="635"/>
      <c r="CQ53" s="635"/>
      <c r="CR53" s="635"/>
      <c r="CS53" s="635"/>
      <c r="CT53" s="635"/>
      <c r="CU53" s="635"/>
      <c r="CV53" s="635"/>
      <c r="CW53" s="635"/>
      <c r="CX53" s="635"/>
      <c r="CY53" s="635"/>
      <c r="CZ53" s="635"/>
      <c r="DA53" s="635"/>
      <c r="DB53" s="635"/>
      <c r="DC53" s="635"/>
      <c r="DD53" s="635"/>
      <c r="DE53" s="635"/>
      <c r="DF53" s="635"/>
      <c r="DG53" s="635"/>
      <c r="DH53" s="635"/>
      <c r="DI53" s="635"/>
    </row>
    <row r="54" spans="5:113" x14ac:dyDescent="0.2"/>
    <row r="55" spans="5:113" x14ac:dyDescent="0.2"/>
    <row r="56" spans="5:113" x14ac:dyDescent="0.2"/>
  </sheetData>
  <sheetProtection algorithmName="SHA-512" hashValue="frh0YeJtj0CoGJoNmZFF97Z8iS/BnrDEdcnAUrL3UibxNycx94oRG5b3n9k4WFpiZ4llX28uNkN86TTUAcyQFg==" saltValue="Pv7As8pVGkHsJ9XTiJczY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130" zoomScaleNormal="130" zoomScaleSheetLayoutView="100" workbookViewId="0">
      <selection activeCell="G46" sqref="G46"/>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75" t="s">
        <v>3</v>
      </c>
      <c r="D47" s="1175"/>
      <c r="E47" s="1176"/>
      <c r="F47" s="11">
        <v>12.53</v>
      </c>
      <c r="G47" s="12">
        <v>12.65</v>
      </c>
      <c r="H47" s="12">
        <v>13.26</v>
      </c>
      <c r="I47" s="12">
        <v>11.23</v>
      </c>
      <c r="J47" s="13">
        <v>8.33</v>
      </c>
    </row>
    <row r="48" spans="2:10" ht="57.75" customHeight="1" x14ac:dyDescent="0.2">
      <c r="B48" s="14"/>
      <c r="C48" s="1177" t="s">
        <v>4</v>
      </c>
      <c r="D48" s="1177"/>
      <c r="E48" s="1178"/>
      <c r="F48" s="15">
        <v>5.29</v>
      </c>
      <c r="G48" s="16">
        <v>4.46</v>
      </c>
      <c r="H48" s="16">
        <v>4.67</v>
      </c>
      <c r="I48" s="16">
        <v>5.43</v>
      </c>
      <c r="J48" s="17">
        <v>4.43</v>
      </c>
    </row>
    <row r="49" spans="2:10" ht="57.75" customHeight="1" thickBot="1" x14ac:dyDescent="0.25">
      <c r="B49" s="18"/>
      <c r="C49" s="1179" t="s">
        <v>5</v>
      </c>
      <c r="D49" s="1179"/>
      <c r="E49" s="1180"/>
      <c r="F49" s="19">
        <v>0.48</v>
      </c>
      <c r="G49" s="20" t="s">
        <v>528</v>
      </c>
      <c r="H49" s="20">
        <v>1.58</v>
      </c>
      <c r="I49" s="20" t="s">
        <v>529</v>
      </c>
      <c r="J49" s="21" t="s">
        <v>530</v>
      </c>
    </row>
    <row r="50" spans="2:10" ht="13" x14ac:dyDescent="0.2"/>
  </sheetData>
  <sheetProtection algorithmName="SHA-512" hashValue="5R1wb6rChYLMRN3eJKSRb8ifslSlr2y0oJ1oLaRnYEdQtH7jPV4oWqqw/MCl2YzttN2pBDXDmfhQiBwm3v/Hbg==" saltValue="ILjTqwnYUb7Met/EGGYt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J34" zoomScale="175" zoomScaleNormal="17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85" t="s">
        <v>531</v>
      </c>
      <c r="D34" s="1185"/>
      <c r="E34" s="1186"/>
      <c r="F34" s="32">
        <v>13.48</v>
      </c>
      <c r="G34" s="33">
        <v>9.89</v>
      </c>
      <c r="H34" s="33">
        <v>10.72</v>
      </c>
      <c r="I34" s="33">
        <v>11.39</v>
      </c>
      <c r="J34" s="34">
        <v>10.19</v>
      </c>
      <c r="K34" s="22"/>
      <c r="L34" s="22"/>
      <c r="M34" s="22"/>
      <c r="N34" s="22"/>
      <c r="O34" s="22"/>
      <c r="P34" s="22"/>
    </row>
    <row r="35" spans="1:16" ht="39" customHeight="1" x14ac:dyDescent="0.2">
      <c r="A35" s="22"/>
      <c r="B35" s="35"/>
      <c r="C35" s="1181" t="s">
        <v>532</v>
      </c>
      <c r="D35" s="1181"/>
      <c r="E35" s="1182"/>
      <c r="F35" s="36">
        <v>5.28</v>
      </c>
      <c r="G35" s="37">
        <v>4.46</v>
      </c>
      <c r="H35" s="37">
        <v>4.67</v>
      </c>
      <c r="I35" s="37">
        <v>5.42</v>
      </c>
      <c r="J35" s="38">
        <v>4.43</v>
      </c>
      <c r="K35" s="22"/>
      <c r="L35" s="22"/>
      <c r="M35" s="22"/>
      <c r="N35" s="22"/>
      <c r="O35" s="22"/>
      <c r="P35" s="22"/>
    </row>
    <row r="36" spans="1:16" ht="39" customHeight="1" x14ac:dyDescent="0.2">
      <c r="A36" s="22"/>
      <c r="B36" s="35"/>
      <c r="C36" s="1181" t="s">
        <v>533</v>
      </c>
      <c r="D36" s="1181"/>
      <c r="E36" s="1182"/>
      <c r="F36" s="36" t="s">
        <v>534</v>
      </c>
      <c r="G36" s="37">
        <v>2.4500000000000002</v>
      </c>
      <c r="H36" s="37">
        <v>2.69</v>
      </c>
      <c r="I36" s="37">
        <v>3.78</v>
      </c>
      <c r="J36" s="38">
        <v>3.3</v>
      </c>
      <c r="K36" s="22"/>
      <c r="L36" s="22"/>
      <c r="M36" s="22"/>
      <c r="N36" s="22"/>
      <c r="O36" s="22"/>
      <c r="P36" s="22"/>
    </row>
    <row r="37" spans="1:16" ht="39" customHeight="1" x14ac:dyDescent="0.2">
      <c r="A37" s="22"/>
      <c r="B37" s="35"/>
      <c r="C37" s="1181" t="s">
        <v>535</v>
      </c>
      <c r="D37" s="1181"/>
      <c r="E37" s="1182"/>
      <c r="F37" s="36">
        <v>0.31</v>
      </c>
      <c r="G37" s="37">
        <v>0.56000000000000005</v>
      </c>
      <c r="H37" s="37">
        <v>0.75</v>
      </c>
      <c r="I37" s="37">
        <v>0.83</v>
      </c>
      <c r="J37" s="38">
        <v>0.65</v>
      </c>
      <c r="K37" s="22"/>
      <c r="L37" s="22"/>
      <c r="M37" s="22"/>
      <c r="N37" s="22"/>
      <c r="O37" s="22"/>
      <c r="P37" s="22"/>
    </row>
    <row r="38" spans="1:16" ht="39" customHeight="1" x14ac:dyDescent="0.2">
      <c r="A38" s="22"/>
      <c r="B38" s="35"/>
      <c r="C38" s="1181" t="s">
        <v>536</v>
      </c>
      <c r="D38" s="1181"/>
      <c r="E38" s="1182"/>
      <c r="F38" s="36">
        <v>2</v>
      </c>
      <c r="G38" s="37">
        <v>1.44</v>
      </c>
      <c r="H38" s="37">
        <v>0.51</v>
      </c>
      <c r="I38" s="37">
        <v>0.25</v>
      </c>
      <c r="J38" s="38">
        <v>0.65</v>
      </c>
      <c r="K38" s="22"/>
      <c r="L38" s="22"/>
      <c r="M38" s="22"/>
      <c r="N38" s="22"/>
      <c r="O38" s="22"/>
      <c r="P38" s="22"/>
    </row>
    <row r="39" spans="1:16" ht="39" customHeight="1" x14ac:dyDescent="0.2">
      <c r="A39" s="22"/>
      <c r="B39" s="35"/>
      <c r="C39" s="1181" t="s">
        <v>537</v>
      </c>
      <c r="D39" s="1181"/>
      <c r="E39" s="1182"/>
      <c r="F39" s="36">
        <v>0.32</v>
      </c>
      <c r="G39" s="37">
        <v>0.67</v>
      </c>
      <c r="H39" s="37">
        <v>0.4</v>
      </c>
      <c r="I39" s="37">
        <v>0.4</v>
      </c>
      <c r="J39" s="38">
        <v>0.45</v>
      </c>
      <c r="K39" s="22"/>
      <c r="L39" s="22"/>
      <c r="M39" s="22"/>
      <c r="N39" s="22"/>
      <c r="O39" s="22"/>
      <c r="P39" s="22"/>
    </row>
    <row r="40" spans="1:16" ht="39" customHeight="1" x14ac:dyDescent="0.2">
      <c r="A40" s="22"/>
      <c r="B40" s="35"/>
      <c r="C40" s="1181" t="s">
        <v>538</v>
      </c>
      <c r="D40" s="1181"/>
      <c r="E40" s="1182"/>
      <c r="F40" s="36">
        <v>0</v>
      </c>
      <c r="G40" s="37">
        <v>0</v>
      </c>
      <c r="H40" s="37">
        <v>0</v>
      </c>
      <c r="I40" s="37">
        <v>0</v>
      </c>
      <c r="J40" s="38">
        <v>0</v>
      </c>
      <c r="K40" s="22"/>
      <c r="L40" s="22"/>
      <c r="M40" s="22"/>
      <c r="N40" s="22"/>
      <c r="O40" s="22"/>
      <c r="P40" s="22"/>
    </row>
    <row r="41" spans="1:16" ht="39" customHeight="1" x14ac:dyDescent="0.2">
      <c r="A41" s="22"/>
      <c r="B41" s="35"/>
      <c r="C41" s="1181"/>
      <c r="D41" s="1181"/>
      <c r="E41" s="1182"/>
      <c r="F41" s="36"/>
      <c r="G41" s="37"/>
      <c r="H41" s="37"/>
      <c r="I41" s="37"/>
      <c r="J41" s="38"/>
      <c r="K41" s="22"/>
      <c r="L41" s="22"/>
      <c r="M41" s="22"/>
      <c r="N41" s="22"/>
      <c r="O41" s="22"/>
      <c r="P41" s="22"/>
    </row>
    <row r="42" spans="1:16" ht="39" customHeight="1" x14ac:dyDescent="0.2">
      <c r="A42" s="22"/>
      <c r="B42" s="39"/>
      <c r="C42" s="1181" t="s">
        <v>539</v>
      </c>
      <c r="D42" s="1181"/>
      <c r="E42" s="1182"/>
      <c r="F42" s="36" t="s">
        <v>485</v>
      </c>
      <c r="G42" s="37" t="s">
        <v>485</v>
      </c>
      <c r="H42" s="37" t="s">
        <v>485</v>
      </c>
      <c r="I42" s="37" t="s">
        <v>485</v>
      </c>
      <c r="J42" s="38" t="s">
        <v>485</v>
      </c>
      <c r="K42" s="22"/>
      <c r="L42" s="22"/>
      <c r="M42" s="22"/>
      <c r="N42" s="22"/>
      <c r="O42" s="22"/>
      <c r="P42" s="22"/>
    </row>
    <row r="43" spans="1:16" ht="39" customHeight="1" thickBot="1" x14ac:dyDescent="0.25">
      <c r="A43" s="22"/>
      <c r="B43" s="40"/>
      <c r="C43" s="1183" t="s">
        <v>540</v>
      </c>
      <c r="D43" s="1183"/>
      <c r="E43" s="1184"/>
      <c r="F43" s="41">
        <v>0</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on3iU+mlcmHNoqyMht+iBeB09+zIgk7BlOwnS5yCmWZzttGzHuCRBxs3r6XZBIv4NaDSvdxMoFF/wH91h1W0WA==" saltValue="oWAynM0IwSnoMWGa3SdE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4" zoomScale="130" zoomScaleNormal="130" zoomScaleSheetLayoutView="55" workbookViewId="0">
      <selection activeCell="O55" sqref="O55"/>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3951</v>
      </c>
      <c r="L45" s="58">
        <v>3946</v>
      </c>
      <c r="M45" s="58">
        <v>4077</v>
      </c>
      <c r="N45" s="58">
        <v>4391</v>
      </c>
      <c r="O45" s="59">
        <v>4454</v>
      </c>
      <c r="P45" s="46"/>
      <c r="Q45" s="46"/>
      <c r="R45" s="46"/>
      <c r="S45" s="46"/>
      <c r="T45" s="46"/>
      <c r="U45" s="46"/>
    </row>
    <row r="46" spans="1:21" ht="30.75" customHeight="1" x14ac:dyDescent="0.2">
      <c r="A46" s="46"/>
      <c r="B46" s="1189"/>
      <c r="C46" s="1190"/>
      <c r="D46" s="60"/>
      <c r="E46" s="1195" t="s">
        <v>11</v>
      </c>
      <c r="F46" s="1195"/>
      <c r="G46" s="1195"/>
      <c r="H46" s="1195"/>
      <c r="I46" s="1195"/>
      <c r="J46" s="1196"/>
      <c r="K46" s="61" t="s">
        <v>485</v>
      </c>
      <c r="L46" s="62" t="s">
        <v>485</v>
      </c>
      <c r="M46" s="62" t="s">
        <v>485</v>
      </c>
      <c r="N46" s="62" t="s">
        <v>485</v>
      </c>
      <c r="O46" s="63" t="s">
        <v>485</v>
      </c>
      <c r="P46" s="46"/>
      <c r="Q46" s="46"/>
      <c r="R46" s="46"/>
      <c r="S46" s="46"/>
      <c r="T46" s="46"/>
      <c r="U46" s="46"/>
    </row>
    <row r="47" spans="1:21" ht="30.75" customHeight="1" x14ac:dyDescent="0.2">
      <c r="A47" s="46"/>
      <c r="B47" s="1189"/>
      <c r="C47" s="1190"/>
      <c r="D47" s="60"/>
      <c r="E47" s="1195" t="s">
        <v>12</v>
      </c>
      <c r="F47" s="1195"/>
      <c r="G47" s="1195"/>
      <c r="H47" s="1195"/>
      <c r="I47" s="1195"/>
      <c r="J47" s="1196"/>
      <c r="K47" s="61" t="s">
        <v>485</v>
      </c>
      <c r="L47" s="62" t="s">
        <v>485</v>
      </c>
      <c r="M47" s="62" t="s">
        <v>485</v>
      </c>
      <c r="N47" s="62" t="s">
        <v>485</v>
      </c>
      <c r="O47" s="63" t="s">
        <v>485</v>
      </c>
      <c r="P47" s="46"/>
      <c r="Q47" s="46"/>
      <c r="R47" s="46"/>
      <c r="S47" s="46"/>
      <c r="T47" s="46"/>
      <c r="U47" s="46"/>
    </row>
    <row r="48" spans="1:21" ht="30.75" customHeight="1" x14ac:dyDescent="0.2">
      <c r="A48" s="46"/>
      <c r="B48" s="1189"/>
      <c r="C48" s="1190"/>
      <c r="D48" s="60"/>
      <c r="E48" s="1195" t="s">
        <v>13</v>
      </c>
      <c r="F48" s="1195"/>
      <c r="G48" s="1195"/>
      <c r="H48" s="1195"/>
      <c r="I48" s="1195"/>
      <c r="J48" s="1196"/>
      <c r="K48" s="61">
        <v>1223</v>
      </c>
      <c r="L48" s="62">
        <v>1122</v>
      </c>
      <c r="M48" s="62">
        <v>1193</v>
      </c>
      <c r="N48" s="62">
        <v>1050</v>
      </c>
      <c r="O48" s="63">
        <v>879</v>
      </c>
      <c r="P48" s="46"/>
      <c r="Q48" s="46"/>
      <c r="R48" s="46"/>
      <c r="S48" s="46"/>
      <c r="T48" s="46"/>
      <c r="U48" s="46"/>
    </row>
    <row r="49" spans="1:21" ht="30.75" customHeight="1" x14ac:dyDescent="0.2">
      <c r="A49" s="46"/>
      <c r="B49" s="1189"/>
      <c r="C49" s="1190"/>
      <c r="D49" s="60"/>
      <c r="E49" s="1195" t="s">
        <v>14</v>
      </c>
      <c r="F49" s="1195"/>
      <c r="G49" s="1195"/>
      <c r="H49" s="1195"/>
      <c r="I49" s="1195"/>
      <c r="J49" s="1196"/>
      <c r="K49" s="61">
        <v>364</v>
      </c>
      <c r="L49" s="62">
        <v>258</v>
      </c>
      <c r="M49" s="62">
        <v>264</v>
      </c>
      <c r="N49" s="62">
        <v>329</v>
      </c>
      <c r="O49" s="63">
        <v>409</v>
      </c>
      <c r="P49" s="46"/>
      <c r="Q49" s="46"/>
      <c r="R49" s="46"/>
      <c r="S49" s="46"/>
      <c r="T49" s="46"/>
      <c r="U49" s="46"/>
    </row>
    <row r="50" spans="1:21" ht="30.75" customHeight="1" x14ac:dyDescent="0.2">
      <c r="A50" s="46"/>
      <c r="B50" s="1189"/>
      <c r="C50" s="1190"/>
      <c r="D50" s="60"/>
      <c r="E50" s="1195" t="s">
        <v>15</v>
      </c>
      <c r="F50" s="1195"/>
      <c r="G50" s="1195"/>
      <c r="H50" s="1195"/>
      <c r="I50" s="1195"/>
      <c r="J50" s="1196"/>
      <c r="K50" s="61">
        <v>340</v>
      </c>
      <c r="L50" s="62">
        <v>339</v>
      </c>
      <c r="M50" s="62">
        <v>156</v>
      </c>
      <c r="N50" s="62">
        <v>156</v>
      </c>
      <c r="O50" s="63">
        <v>3</v>
      </c>
      <c r="P50" s="46"/>
      <c r="Q50" s="46"/>
      <c r="R50" s="46"/>
      <c r="S50" s="46"/>
      <c r="T50" s="46"/>
      <c r="U50" s="46"/>
    </row>
    <row r="51" spans="1:21" ht="30.75" customHeight="1" x14ac:dyDescent="0.2">
      <c r="A51" s="46"/>
      <c r="B51" s="1191"/>
      <c r="C51" s="1192"/>
      <c r="D51" s="64"/>
      <c r="E51" s="1195" t="s">
        <v>16</v>
      </c>
      <c r="F51" s="1195"/>
      <c r="G51" s="1195"/>
      <c r="H51" s="1195"/>
      <c r="I51" s="1195"/>
      <c r="J51" s="1196"/>
      <c r="K51" s="61" t="s">
        <v>485</v>
      </c>
      <c r="L51" s="62" t="s">
        <v>485</v>
      </c>
      <c r="M51" s="62" t="s">
        <v>485</v>
      </c>
      <c r="N51" s="62" t="s">
        <v>485</v>
      </c>
      <c r="O51" s="63" t="s">
        <v>485</v>
      </c>
      <c r="P51" s="46"/>
      <c r="Q51" s="46"/>
      <c r="R51" s="46"/>
      <c r="S51" s="46"/>
      <c r="T51" s="46"/>
      <c r="U51" s="46"/>
    </row>
    <row r="52" spans="1:21" ht="30.75" customHeight="1" x14ac:dyDescent="0.2">
      <c r="A52" s="46"/>
      <c r="B52" s="1197" t="s">
        <v>17</v>
      </c>
      <c r="C52" s="1198"/>
      <c r="D52" s="64"/>
      <c r="E52" s="1195" t="s">
        <v>18</v>
      </c>
      <c r="F52" s="1195"/>
      <c r="G52" s="1195"/>
      <c r="H52" s="1195"/>
      <c r="I52" s="1195"/>
      <c r="J52" s="1196"/>
      <c r="K52" s="61">
        <v>3990</v>
      </c>
      <c r="L52" s="62">
        <v>4001</v>
      </c>
      <c r="M52" s="62">
        <v>4012</v>
      </c>
      <c r="N52" s="62">
        <v>3995</v>
      </c>
      <c r="O52" s="63">
        <v>3992</v>
      </c>
      <c r="P52" s="46"/>
      <c r="Q52" s="46"/>
      <c r="R52" s="46"/>
      <c r="S52" s="46"/>
      <c r="T52" s="46"/>
      <c r="U52" s="46"/>
    </row>
    <row r="53" spans="1:21" ht="30.75" customHeight="1" thickBot="1" x14ac:dyDescent="0.25">
      <c r="A53" s="46"/>
      <c r="B53" s="1199" t="s">
        <v>19</v>
      </c>
      <c r="C53" s="1200"/>
      <c r="D53" s="65"/>
      <c r="E53" s="1201" t="s">
        <v>20</v>
      </c>
      <c r="F53" s="1201"/>
      <c r="G53" s="1201"/>
      <c r="H53" s="1201"/>
      <c r="I53" s="1201"/>
      <c r="J53" s="1202"/>
      <c r="K53" s="66">
        <v>1888</v>
      </c>
      <c r="L53" s="67">
        <v>1664</v>
      </c>
      <c r="M53" s="67">
        <v>1678</v>
      </c>
      <c r="N53" s="67">
        <v>1931</v>
      </c>
      <c r="O53" s="68">
        <v>1753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203" t="s">
        <v>24</v>
      </c>
      <c r="C58" s="1204"/>
      <c r="D58" s="1209" t="s">
        <v>25</v>
      </c>
      <c r="E58" s="1210"/>
      <c r="F58" s="1210"/>
      <c r="G58" s="1210"/>
      <c r="H58" s="1210"/>
      <c r="I58" s="1210"/>
      <c r="J58" s="1211"/>
      <c r="K58" s="81"/>
      <c r="L58" s="82"/>
      <c r="M58" s="82"/>
      <c r="N58" s="82"/>
      <c r="O58" s="83"/>
    </row>
    <row r="59" spans="1:21" ht="31.5" customHeight="1" x14ac:dyDescent="0.2">
      <c r="B59" s="1205"/>
      <c r="C59" s="1206"/>
      <c r="D59" s="1212" t="s">
        <v>26</v>
      </c>
      <c r="E59" s="1213"/>
      <c r="F59" s="1213"/>
      <c r="G59" s="1213"/>
      <c r="H59" s="1213"/>
      <c r="I59" s="1213"/>
      <c r="J59" s="1214"/>
      <c r="K59" s="84"/>
      <c r="L59" s="85"/>
      <c r="M59" s="85"/>
      <c r="N59" s="85"/>
      <c r="O59" s="86"/>
    </row>
    <row r="60" spans="1:21" ht="31.5" customHeight="1" thickBot="1" x14ac:dyDescent="0.25">
      <c r="B60" s="1207"/>
      <c r="C60" s="1208"/>
      <c r="D60" s="1215" t="s">
        <v>27</v>
      </c>
      <c r="E60" s="1216"/>
      <c r="F60" s="1216"/>
      <c r="G60" s="1216"/>
      <c r="H60" s="1216"/>
      <c r="I60" s="1216"/>
      <c r="J60" s="1217"/>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8oJPQbRT8UjS3C+MfVx0SwYM3QrRdC8uMZL5eilCLW5lmViREtbaoVh2ZK10SR8Xc8yBB7y5mxuIFVM287Emg==" saltValue="Elmc9+3ZcU5yxjDhcY2d/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N38" zoomScale="115" zoomScaleNormal="115" zoomScaleSheetLayoutView="100" workbookViewId="0">
      <selection activeCell="M52" sqref="M52"/>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523</v>
      </c>
      <c r="J40" s="101" t="s">
        <v>524</v>
      </c>
      <c r="K40" s="101" t="s">
        <v>525</v>
      </c>
      <c r="L40" s="101" t="s">
        <v>526</v>
      </c>
      <c r="M40" s="102" t="s">
        <v>527</v>
      </c>
    </row>
    <row r="41" spans="2:13" ht="27.75" customHeight="1" x14ac:dyDescent="0.2">
      <c r="B41" s="1218" t="s">
        <v>30</v>
      </c>
      <c r="C41" s="1219"/>
      <c r="D41" s="103"/>
      <c r="E41" s="1224" t="s">
        <v>31</v>
      </c>
      <c r="F41" s="1224"/>
      <c r="G41" s="1224"/>
      <c r="H41" s="1225"/>
      <c r="I41" s="342">
        <v>48314</v>
      </c>
      <c r="J41" s="343">
        <v>47082</v>
      </c>
      <c r="K41" s="343">
        <v>46195</v>
      </c>
      <c r="L41" s="343">
        <v>44678</v>
      </c>
      <c r="M41" s="344">
        <v>43288</v>
      </c>
    </row>
    <row r="42" spans="2:13" ht="27.75" customHeight="1" x14ac:dyDescent="0.2">
      <c r="B42" s="1220"/>
      <c r="C42" s="1221"/>
      <c r="D42" s="104"/>
      <c r="E42" s="1226" t="s">
        <v>32</v>
      </c>
      <c r="F42" s="1226"/>
      <c r="G42" s="1226"/>
      <c r="H42" s="1227"/>
      <c r="I42" s="345">
        <v>3662</v>
      </c>
      <c r="J42" s="346">
        <v>3119</v>
      </c>
      <c r="K42" s="346">
        <v>2944</v>
      </c>
      <c r="L42" s="346">
        <v>2676</v>
      </c>
      <c r="M42" s="347">
        <v>3162</v>
      </c>
    </row>
    <row r="43" spans="2:13" ht="27.75" customHeight="1" x14ac:dyDescent="0.2">
      <c r="B43" s="1220"/>
      <c r="C43" s="1221"/>
      <c r="D43" s="104"/>
      <c r="E43" s="1226" t="s">
        <v>33</v>
      </c>
      <c r="F43" s="1226"/>
      <c r="G43" s="1226"/>
      <c r="H43" s="1227"/>
      <c r="I43" s="345">
        <v>18671</v>
      </c>
      <c r="J43" s="346">
        <v>18265</v>
      </c>
      <c r="K43" s="346">
        <v>17878</v>
      </c>
      <c r="L43" s="346">
        <v>17207</v>
      </c>
      <c r="M43" s="347">
        <v>17159</v>
      </c>
    </row>
    <row r="44" spans="2:13" ht="27.75" customHeight="1" x14ac:dyDescent="0.2">
      <c r="B44" s="1220"/>
      <c r="C44" s="1221"/>
      <c r="D44" s="104"/>
      <c r="E44" s="1226" t="s">
        <v>34</v>
      </c>
      <c r="F44" s="1226"/>
      <c r="G44" s="1226"/>
      <c r="H44" s="1227"/>
      <c r="I44" s="345">
        <v>2954</v>
      </c>
      <c r="J44" s="346">
        <v>6748</v>
      </c>
      <c r="K44" s="346">
        <v>6613</v>
      </c>
      <c r="L44" s="346">
        <v>6365</v>
      </c>
      <c r="M44" s="347">
        <v>6429</v>
      </c>
    </row>
    <row r="45" spans="2:13" ht="27.75" customHeight="1" x14ac:dyDescent="0.2">
      <c r="B45" s="1220"/>
      <c r="C45" s="1221"/>
      <c r="D45" s="104"/>
      <c r="E45" s="1226" t="s">
        <v>35</v>
      </c>
      <c r="F45" s="1226"/>
      <c r="G45" s="1226"/>
      <c r="H45" s="1227"/>
      <c r="I45" s="345">
        <v>3674</v>
      </c>
      <c r="J45" s="346">
        <v>3841</v>
      </c>
      <c r="K45" s="346">
        <v>3792</v>
      </c>
      <c r="L45" s="346">
        <v>3731</v>
      </c>
      <c r="M45" s="347">
        <v>3930</v>
      </c>
    </row>
    <row r="46" spans="2:13" ht="27.75" customHeight="1" x14ac:dyDescent="0.2">
      <c r="B46" s="1220"/>
      <c r="C46" s="1221"/>
      <c r="D46" s="105"/>
      <c r="E46" s="1226" t="s">
        <v>36</v>
      </c>
      <c r="F46" s="1226"/>
      <c r="G46" s="1226"/>
      <c r="H46" s="1227"/>
      <c r="I46" s="345" t="s">
        <v>485</v>
      </c>
      <c r="J46" s="346" t="s">
        <v>485</v>
      </c>
      <c r="K46" s="346" t="s">
        <v>485</v>
      </c>
      <c r="L46" s="346" t="s">
        <v>485</v>
      </c>
      <c r="M46" s="347" t="s">
        <v>485</v>
      </c>
    </row>
    <row r="47" spans="2:13" ht="27.75" customHeight="1" x14ac:dyDescent="0.2">
      <c r="B47" s="1220"/>
      <c r="C47" s="1221"/>
      <c r="D47" s="106"/>
      <c r="E47" s="1228" t="s">
        <v>37</v>
      </c>
      <c r="F47" s="1229"/>
      <c r="G47" s="1229"/>
      <c r="H47" s="1230"/>
      <c r="I47" s="345" t="s">
        <v>485</v>
      </c>
      <c r="J47" s="346" t="s">
        <v>485</v>
      </c>
      <c r="K47" s="346" t="s">
        <v>485</v>
      </c>
      <c r="L47" s="346" t="s">
        <v>485</v>
      </c>
      <c r="M47" s="347" t="s">
        <v>485</v>
      </c>
    </row>
    <row r="48" spans="2:13" ht="27.75" customHeight="1" x14ac:dyDescent="0.2">
      <c r="B48" s="1220"/>
      <c r="C48" s="1221"/>
      <c r="D48" s="104"/>
      <c r="E48" s="1226" t="s">
        <v>38</v>
      </c>
      <c r="F48" s="1226"/>
      <c r="G48" s="1226"/>
      <c r="H48" s="1227"/>
      <c r="I48" s="345" t="s">
        <v>485</v>
      </c>
      <c r="J48" s="346" t="s">
        <v>485</v>
      </c>
      <c r="K48" s="346" t="s">
        <v>485</v>
      </c>
      <c r="L48" s="346" t="s">
        <v>485</v>
      </c>
      <c r="M48" s="347" t="s">
        <v>485</v>
      </c>
    </row>
    <row r="49" spans="2:13" ht="27.75" customHeight="1" x14ac:dyDescent="0.2">
      <c r="B49" s="1222"/>
      <c r="C49" s="1223"/>
      <c r="D49" s="104"/>
      <c r="E49" s="1226" t="s">
        <v>39</v>
      </c>
      <c r="F49" s="1226"/>
      <c r="G49" s="1226"/>
      <c r="H49" s="1227"/>
      <c r="I49" s="345" t="s">
        <v>485</v>
      </c>
      <c r="J49" s="346" t="s">
        <v>485</v>
      </c>
      <c r="K49" s="346" t="s">
        <v>485</v>
      </c>
      <c r="L49" s="346" t="s">
        <v>485</v>
      </c>
      <c r="M49" s="347" t="s">
        <v>485</v>
      </c>
    </row>
    <row r="50" spans="2:13" ht="27.75" customHeight="1" x14ac:dyDescent="0.2">
      <c r="B50" s="1231" t="s">
        <v>40</v>
      </c>
      <c r="C50" s="1232"/>
      <c r="D50" s="107"/>
      <c r="E50" s="1226" t="s">
        <v>41</v>
      </c>
      <c r="F50" s="1226"/>
      <c r="G50" s="1226"/>
      <c r="H50" s="1227"/>
      <c r="I50" s="345">
        <v>4374</v>
      </c>
      <c r="J50" s="346">
        <v>4284</v>
      </c>
      <c r="K50" s="346">
        <v>4600</v>
      </c>
      <c r="L50" s="346">
        <v>4583</v>
      </c>
      <c r="M50" s="347">
        <v>3895</v>
      </c>
    </row>
    <row r="51" spans="2:13" ht="27.75" customHeight="1" x14ac:dyDescent="0.2">
      <c r="B51" s="1220"/>
      <c r="C51" s="1221"/>
      <c r="D51" s="104"/>
      <c r="E51" s="1226" t="s">
        <v>42</v>
      </c>
      <c r="F51" s="1226"/>
      <c r="G51" s="1226"/>
      <c r="H51" s="1227"/>
      <c r="I51" s="345">
        <v>8254</v>
      </c>
      <c r="J51" s="346">
        <v>8073</v>
      </c>
      <c r="K51" s="346">
        <v>7820</v>
      </c>
      <c r="L51" s="346">
        <v>7695</v>
      </c>
      <c r="M51" s="347">
        <v>7207</v>
      </c>
    </row>
    <row r="52" spans="2:13" ht="27.75" customHeight="1" x14ac:dyDescent="0.2">
      <c r="B52" s="1222"/>
      <c r="C52" s="1223"/>
      <c r="D52" s="104"/>
      <c r="E52" s="1226" t="s">
        <v>43</v>
      </c>
      <c r="F52" s="1226"/>
      <c r="G52" s="1226"/>
      <c r="H52" s="1227"/>
      <c r="I52" s="345">
        <v>44043</v>
      </c>
      <c r="J52" s="346">
        <v>44382</v>
      </c>
      <c r="K52" s="346">
        <v>44021</v>
      </c>
      <c r="L52" s="346">
        <v>41628</v>
      </c>
      <c r="M52" s="347">
        <v>40284</v>
      </c>
    </row>
    <row r="53" spans="2:13" ht="27.75" customHeight="1" thickBot="1" x14ac:dyDescent="0.25">
      <c r="B53" s="1233" t="s">
        <v>19</v>
      </c>
      <c r="C53" s="1234"/>
      <c r="D53" s="108"/>
      <c r="E53" s="1235" t="s">
        <v>44</v>
      </c>
      <c r="F53" s="1235"/>
      <c r="G53" s="1235"/>
      <c r="H53" s="1236"/>
      <c r="I53" s="348">
        <v>20604</v>
      </c>
      <c r="J53" s="349">
        <v>22316</v>
      </c>
      <c r="K53" s="349">
        <v>20982</v>
      </c>
      <c r="L53" s="349">
        <v>20752</v>
      </c>
      <c r="M53" s="350">
        <v>22582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Xi+l8lqW+wstBXP0P7957wrwVz5PPaZUoiRofjSYYrZtZk5caVreR/y0ApjaiihPPvLfI50WU8GUFlj84oklGw==" saltValue="cJFgDExoi5HBVuTBQXLB5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2" zoomScaleNormal="100" zoomScaleSheetLayoutView="100" workbookViewId="0">
      <selection activeCell="C60" sqref="C60:E60"/>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525</v>
      </c>
      <c r="G54" s="117" t="s">
        <v>526</v>
      </c>
      <c r="H54" s="118" t="s">
        <v>527</v>
      </c>
    </row>
    <row r="55" spans="2:8" ht="52.5" customHeight="1" x14ac:dyDescent="0.2">
      <c r="B55" s="119"/>
      <c r="C55" s="1245" t="s">
        <v>46</v>
      </c>
      <c r="D55" s="1245"/>
      <c r="E55" s="1246"/>
      <c r="F55" s="120">
        <v>2797</v>
      </c>
      <c r="G55" s="120">
        <v>2310</v>
      </c>
      <c r="H55" s="121">
        <v>1754</v>
      </c>
    </row>
    <row r="56" spans="2:8" ht="52.5" customHeight="1" x14ac:dyDescent="0.2">
      <c r="B56" s="122"/>
      <c r="C56" s="1247" t="s">
        <v>47</v>
      </c>
      <c r="D56" s="1247"/>
      <c r="E56" s="1248"/>
      <c r="F56" s="123">
        <v>15</v>
      </c>
      <c r="G56" s="123">
        <v>297</v>
      </c>
      <c r="H56" s="124">
        <v>118</v>
      </c>
    </row>
    <row r="57" spans="2:8" ht="53.25" customHeight="1" x14ac:dyDescent="0.2">
      <c r="B57" s="122"/>
      <c r="C57" s="1249" t="s">
        <v>48</v>
      </c>
      <c r="D57" s="1249"/>
      <c r="E57" s="1250"/>
      <c r="F57" s="125">
        <v>1144</v>
      </c>
      <c r="G57" s="125">
        <v>1154</v>
      </c>
      <c r="H57" s="126">
        <v>1023</v>
      </c>
    </row>
    <row r="58" spans="2:8" ht="45.75" customHeight="1" x14ac:dyDescent="0.2">
      <c r="B58" s="127"/>
      <c r="C58" s="1237" t="s">
        <v>556</v>
      </c>
      <c r="D58" s="1238"/>
      <c r="E58" s="1239"/>
      <c r="F58" s="128">
        <v>0</v>
      </c>
      <c r="G58" s="128">
        <v>100</v>
      </c>
      <c r="H58" s="129">
        <v>200</v>
      </c>
    </row>
    <row r="59" spans="2:8" ht="45.75" customHeight="1" x14ac:dyDescent="0.2">
      <c r="B59" s="127"/>
      <c r="C59" s="1237" t="s">
        <v>557</v>
      </c>
      <c r="D59" s="1238"/>
      <c r="E59" s="1239"/>
      <c r="F59" s="128">
        <v>336</v>
      </c>
      <c r="G59" s="128">
        <v>258</v>
      </c>
      <c r="H59" s="129">
        <v>187</v>
      </c>
    </row>
    <row r="60" spans="2:8" ht="45.75" customHeight="1" x14ac:dyDescent="0.2">
      <c r="B60" s="127"/>
      <c r="C60" s="1237" t="s">
        <v>558</v>
      </c>
      <c r="D60" s="1238"/>
      <c r="E60" s="1239"/>
      <c r="F60" s="128">
        <v>260</v>
      </c>
      <c r="G60" s="128">
        <v>151</v>
      </c>
      <c r="H60" s="129">
        <v>152</v>
      </c>
    </row>
    <row r="61" spans="2:8" ht="45.75" customHeight="1" x14ac:dyDescent="0.2">
      <c r="B61" s="127"/>
      <c r="C61" s="1237" t="s">
        <v>559</v>
      </c>
      <c r="D61" s="1238"/>
      <c r="E61" s="1239"/>
      <c r="F61" s="128">
        <v>0</v>
      </c>
      <c r="G61" s="128">
        <v>109</v>
      </c>
      <c r="H61" s="129">
        <v>150</v>
      </c>
    </row>
    <row r="62" spans="2:8" ht="45.75" customHeight="1" thickBot="1" x14ac:dyDescent="0.25">
      <c r="B62" s="130"/>
      <c r="C62" s="1240" t="s">
        <v>560</v>
      </c>
      <c r="D62" s="1241"/>
      <c r="E62" s="1242"/>
      <c r="F62" s="131">
        <v>301</v>
      </c>
      <c r="G62" s="131">
        <v>287</v>
      </c>
      <c r="H62" s="132">
        <v>113</v>
      </c>
    </row>
    <row r="63" spans="2:8" ht="52.5" customHeight="1" thickBot="1" x14ac:dyDescent="0.25">
      <c r="B63" s="133"/>
      <c r="C63" s="1243" t="s">
        <v>49</v>
      </c>
      <c r="D63" s="1243"/>
      <c r="E63" s="1244"/>
      <c r="F63" s="134">
        <v>3955</v>
      </c>
      <c r="G63" s="134">
        <v>3761</v>
      </c>
      <c r="H63" s="135">
        <v>2895</v>
      </c>
    </row>
    <row r="64" spans="2:8" ht="13" x14ac:dyDescent="0.2"/>
  </sheetData>
  <sheetProtection algorithmName="SHA-512" hashValue="LCrWkkesOkBNkEjJ5Cp3e/8qY5DQaiKgdpPx6xHWZh1V1+Jc9EfqQskta/0KOrVm00GV9Scx/YK/3iJHA9H4jw==" saltValue="GPFY4bLWyA8HyY9cMpiE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49C52-046C-48AF-92CA-B6408C913F45}">
  <sheetPr>
    <pageSetUpPr fitToPage="1"/>
  </sheetPr>
  <dimension ref="A1:DE85"/>
  <sheetViews>
    <sheetView showGridLines="0" topLeftCell="A18" zoomScale="160" zoomScaleNormal="160" zoomScaleSheetLayoutView="55" workbookViewId="0">
      <selection activeCell="N19" sqref="N19"/>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574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575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385" t="s">
        <v>583</v>
      </c>
      <c r="AO43" s="386"/>
      <c r="AP43" s="386"/>
      <c r="AQ43" s="386"/>
      <c r="AR43" s="386"/>
      <c r="AS43" s="386"/>
      <c r="AT43" s="386"/>
      <c r="AU43" s="386"/>
      <c r="AV43" s="386"/>
      <c r="AW43" s="386"/>
      <c r="AX43" s="386"/>
      <c r="AY43" s="386"/>
      <c r="AZ43" s="386"/>
      <c r="BA43" s="386"/>
      <c r="BB43" s="386"/>
      <c r="BC43" s="386"/>
      <c r="BD43" s="386"/>
      <c r="BE43" s="386"/>
      <c r="BF43" s="386"/>
      <c r="BG43" s="386"/>
      <c r="BH43" s="386"/>
      <c r="BI43" s="386"/>
      <c r="BJ43" s="386"/>
      <c r="BK43" s="386"/>
      <c r="BL43" s="386"/>
      <c r="BM43" s="386"/>
      <c r="BN43" s="386"/>
      <c r="BO43" s="386"/>
      <c r="BP43" s="386"/>
      <c r="BQ43" s="386"/>
      <c r="BR43" s="386"/>
      <c r="BS43" s="386"/>
      <c r="BT43" s="386"/>
      <c r="BU43" s="386"/>
      <c r="BV43" s="386"/>
      <c r="BW43" s="386"/>
      <c r="BX43" s="386"/>
      <c r="BY43" s="386"/>
      <c r="BZ43" s="386"/>
      <c r="CA43" s="386"/>
      <c r="CB43" s="386"/>
      <c r="CC43" s="386"/>
      <c r="CD43" s="386"/>
      <c r="CE43" s="386"/>
      <c r="CF43" s="386"/>
      <c r="CG43" s="386"/>
      <c r="CH43" s="386"/>
      <c r="CI43" s="386"/>
      <c r="CJ43" s="386"/>
      <c r="CK43" s="386"/>
      <c r="CL43" s="386"/>
      <c r="CM43" s="386"/>
      <c r="CN43" s="386"/>
      <c r="CO43" s="386"/>
      <c r="CP43" s="386"/>
      <c r="CQ43" s="386"/>
      <c r="CR43" s="386"/>
      <c r="CS43" s="386"/>
      <c r="CT43" s="386"/>
      <c r="CU43" s="386"/>
      <c r="CV43" s="386"/>
      <c r="CW43" s="386"/>
      <c r="CX43" s="386"/>
      <c r="CY43" s="386"/>
      <c r="CZ43" s="386"/>
      <c r="DA43" s="386"/>
      <c r="DB43" s="386"/>
      <c r="DC43" s="387"/>
    </row>
    <row r="44" spans="2:109" ht="13" x14ac:dyDescent="0.2">
      <c r="B44" s="259"/>
      <c r="AN44" s="388"/>
      <c r="AO44" s="389"/>
      <c r="AP44" s="389"/>
      <c r="AQ44" s="389"/>
      <c r="AR44" s="389"/>
      <c r="AS44" s="389"/>
      <c r="AT44" s="389"/>
      <c r="AU44" s="389"/>
      <c r="AV44" s="389"/>
      <c r="AW44" s="389"/>
      <c r="AX44" s="389"/>
      <c r="AY44" s="389"/>
      <c r="AZ44" s="389"/>
      <c r="BA44" s="389"/>
      <c r="BB44" s="389"/>
      <c r="BC44" s="389"/>
      <c r="BD44" s="389"/>
      <c r="BE44" s="389"/>
      <c r="BF44" s="389"/>
      <c r="BG44" s="389"/>
      <c r="BH44" s="389"/>
      <c r="BI44" s="389"/>
      <c r="BJ44" s="389"/>
      <c r="BK44" s="389"/>
      <c r="BL44" s="389"/>
      <c r="BM44" s="389"/>
      <c r="BN44" s="389"/>
      <c r="BO44" s="389"/>
      <c r="BP44" s="389"/>
      <c r="BQ44" s="389"/>
      <c r="BR44" s="389"/>
      <c r="BS44" s="389"/>
      <c r="BT44" s="389"/>
      <c r="BU44" s="389"/>
      <c r="BV44" s="389"/>
      <c r="BW44" s="389"/>
      <c r="BX44" s="389"/>
      <c r="BY44" s="389"/>
      <c r="BZ44" s="389"/>
      <c r="CA44" s="389"/>
      <c r="CB44" s="389"/>
      <c r="CC44" s="389"/>
      <c r="CD44" s="389"/>
      <c r="CE44" s="389"/>
      <c r="CF44" s="389"/>
      <c r="CG44" s="389"/>
      <c r="CH44" s="389"/>
      <c r="CI44" s="389"/>
      <c r="CJ44" s="389"/>
      <c r="CK44" s="389"/>
      <c r="CL44" s="389"/>
      <c r="CM44" s="389"/>
      <c r="CN44" s="389"/>
      <c r="CO44" s="389"/>
      <c r="CP44" s="389"/>
      <c r="CQ44" s="389"/>
      <c r="CR44" s="389"/>
      <c r="CS44" s="389"/>
      <c r="CT44" s="389"/>
      <c r="CU44" s="389"/>
      <c r="CV44" s="389"/>
      <c r="CW44" s="389"/>
      <c r="CX44" s="389"/>
      <c r="CY44" s="389"/>
      <c r="CZ44" s="389"/>
      <c r="DA44" s="389"/>
      <c r="DB44" s="389"/>
      <c r="DC44" s="390"/>
    </row>
    <row r="45" spans="2:109" ht="13" x14ac:dyDescent="0.2">
      <c r="B45" s="259"/>
      <c r="AN45" s="388"/>
      <c r="AO45" s="389"/>
      <c r="AP45" s="389"/>
      <c r="AQ45" s="389"/>
      <c r="AR45" s="389"/>
      <c r="AS45" s="389"/>
      <c r="AT45" s="389"/>
      <c r="AU45" s="389"/>
      <c r="AV45" s="389"/>
      <c r="AW45" s="389"/>
      <c r="AX45" s="389"/>
      <c r="AY45" s="389"/>
      <c r="AZ45" s="389"/>
      <c r="BA45" s="389"/>
      <c r="BB45" s="389"/>
      <c r="BC45" s="389"/>
      <c r="BD45" s="389"/>
      <c r="BE45" s="389"/>
      <c r="BF45" s="389"/>
      <c r="BG45" s="389"/>
      <c r="BH45" s="389"/>
      <c r="BI45" s="389"/>
      <c r="BJ45" s="389"/>
      <c r="BK45" s="389"/>
      <c r="BL45" s="389"/>
      <c r="BM45" s="389"/>
      <c r="BN45" s="389"/>
      <c r="BO45" s="389"/>
      <c r="BP45" s="389"/>
      <c r="BQ45" s="389"/>
      <c r="BR45" s="389"/>
      <c r="BS45" s="389"/>
      <c r="BT45" s="389"/>
      <c r="BU45" s="389"/>
      <c r="BV45" s="389"/>
      <c r="BW45" s="389"/>
      <c r="BX45" s="389"/>
      <c r="BY45" s="389"/>
      <c r="BZ45" s="389"/>
      <c r="CA45" s="389"/>
      <c r="CB45" s="389"/>
      <c r="CC45" s="389"/>
      <c r="CD45" s="389"/>
      <c r="CE45" s="389"/>
      <c r="CF45" s="389"/>
      <c r="CG45" s="389"/>
      <c r="CH45" s="389"/>
      <c r="CI45" s="389"/>
      <c r="CJ45" s="389"/>
      <c r="CK45" s="389"/>
      <c r="CL45" s="389"/>
      <c r="CM45" s="389"/>
      <c r="CN45" s="389"/>
      <c r="CO45" s="389"/>
      <c r="CP45" s="389"/>
      <c r="CQ45" s="389"/>
      <c r="CR45" s="389"/>
      <c r="CS45" s="389"/>
      <c r="CT45" s="389"/>
      <c r="CU45" s="389"/>
      <c r="CV45" s="389"/>
      <c r="CW45" s="389"/>
      <c r="CX45" s="389"/>
      <c r="CY45" s="389"/>
      <c r="CZ45" s="389"/>
      <c r="DA45" s="389"/>
      <c r="DB45" s="389"/>
      <c r="DC45" s="390"/>
    </row>
    <row r="46" spans="2:109" ht="13" x14ac:dyDescent="0.2">
      <c r="B46" s="259"/>
      <c r="AN46" s="388"/>
      <c r="AO46" s="389"/>
      <c r="AP46" s="389"/>
      <c r="AQ46" s="389"/>
      <c r="AR46" s="389"/>
      <c r="AS46" s="389"/>
      <c r="AT46" s="389"/>
      <c r="AU46" s="389"/>
      <c r="AV46" s="389"/>
      <c r="AW46" s="389"/>
      <c r="AX46" s="389"/>
      <c r="AY46" s="389"/>
      <c r="AZ46" s="389"/>
      <c r="BA46" s="389"/>
      <c r="BB46" s="389"/>
      <c r="BC46" s="389"/>
      <c r="BD46" s="389"/>
      <c r="BE46" s="389"/>
      <c r="BF46" s="389"/>
      <c r="BG46" s="389"/>
      <c r="BH46" s="389"/>
      <c r="BI46" s="389"/>
      <c r="BJ46" s="389"/>
      <c r="BK46" s="389"/>
      <c r="BL46" s="389"/>
      <c r="BM46" s="389"/>
      <c r="BN46" s="389"/>
      <c r="BO46" s="389"/>
      <c r="BP46" s="389"/>
      <c r="BQ46" s="389"/>
      <c r="BR46" s="389"/>
      <c r="BS46" s="389"/>
      <c r="BT46" s="389"/>
      <c r="BU46" s="389"/>
      <c r="BV46" s="389"/>
      <c r="BW46" s="389"/>
      <c r="BX46" s="389"/>
      <c r="BY46" s="389"/>
      <c r="BZ46" s="389"/>
      <c r="CA46" s="389"/>
      <c r="CB46" s="389"/>
      <c r="CC46" s="389"/>
      <c r="CD46" s="389"/>
      <c r="CE46" s="389"/>
      <c r="CF46" s="389"/>
      <c r="CG46" s="389"/>
      <c r="CH46" s="389"/>
      <c r="CI46" s="389"/>
      <c r="CJ46" s="389"/>
      <c r="CK46" s="389"/>
      <c r="CL46" s="389"/>
      <c r="CM46" s="389"/>
      <c r="CN46" s="389"/>
      <c r="CO46" s="389"/>
      <c r="CP46" s="389"/>
      <c r="CQ46" s="389"/>
      <c r="CR46" s="389"/>
      <c r="CS46" s="389"/>
      <c r="CT46" s="389"/>
      <c r="CU46" s="389"/>
      <c r="CV46" s="389"/>
      <c r="CW46" s="389"/>
      <c r="CX46" s="389"/>
      <c r="CY46" s="389"/>
      <c r="CZ46" s="389"/>
      <c r="DA46" s="389"/>
      <c r="DB46" s="389"/>
      <c r="DC46" s="390"/>
    </row>
    <row r="47" spans="2:109" ht="13" x14ac:dyDescent="0.2">
      <c r="B47" s="259"/>
      <c r="AN47" s="391"/>
      <c r="AO47" s="392"/>
      <c r="AP47" s="392"/>
      <c r="AQ47" s="392"/>
      <c r="AR47" s="392"/>
      <c r="AS47" s="392"/>
      <c r="AT47" s="392"/>
      <c r="AU47" s="392"/>
      <c r="AV47" s="392"/>
      <c r="AW47" s="392"/>
      <c r="AX47" s="392"/>
      <c r="AY47" s="392"/>
      <c r="AZ47" s="392"/>
      <c r="BA47" s="392"/>
      <c r="BB47" s="392"/>
      <c r="BC47" s="392"/>
      <c r="BD47" s="392"/>
      <c r="BE47" s="392"/>
      <c r="BF47" s="392"/>
      <c r="BG47" s="392"/>
      <c r="BH47" s="392"/>
      <c r="BI47" s="392"/>
      <c r="BJ47" s="392"/>
      <c r="BK47" s="392"/>
      <c r="BL47" s="392"/>
      <c r="BM47" s="392"/>
      <c r="BN47" s="392"/>
      <c r="BO47" s="392"/>
      <c r="BP47" s="392"/>
      <c r="BQ47" s="392"/>
      <c r="BR47" s="392"/>
      <c r="BS47" s="392"/>
      <c r="BT47" s="392"/>
      <c r="BU47" s="392"/>
      <c r="BV47" s="392"/>
      <c r="BW47" s="392"/>
      <c r="BX47" s="392"/>
      <c r="BY47" s="392"/>
      <c r="BZ47" s="392"/>
      <c r="CA47" s="392"/>
      <c r="CB47" s="392"/>
      <c r="CC47" s="392"/>
      <c r="CD47" s="392"/>
      <c r="CE47" s="392"/>
      <c r="CF47" s="392"/>
      <c r="CG47" s="392"/>
      <c r="CH47" s="392"/>
      <c r="CI47" s="392"/>
      <c r="CJ47" s="392"/>
      <c r="CK47" s="392"/>
      <c r="CL47" s="392"/>
      <c r="CM47" s="392"/>
      <c r="CN47" s="392"/>
      <c r="CO47" s="392"/>
      <c r="CP47" s="392"/>
      <c r="CQ47" s="392"/>
      <c r="CR47" s="392"/>
      <c r="CS47" s="392"/>
      <c r="CT47" s="392"/>
      <c r="CU47" s="392"/>
      <c r="CV47" s="392"/>
      <c r="CW47" s="392"/>
      <c r="CX47" s="392"/>
      <c r="CY47" s="392"/>
      <c r="CZ47" s="392"/>
      <c r="DA47" s="392"/>
      <c r="DB47" s="392"/>
      <c r="DC47" s="393"/>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576</v>
      </c>
    </row>
    <row r="50" spans="1:109" ht="13" x14ac:dyDescent="0.2">
      <c r="B50" s="259"/>
      <c r="G50" s="377"/>
      <c r="H50" s="377"/>
      <c r="I50" s="377"/>
      <c r="J50" s="377"/>
      <c r="K50" s="360"/>
      <c r="L50" s="360"/>
      <c r="M50" s="361"/>
      <c r="N50" s="361"/>
      <c r="AN50" s="395"/>
      <c r="AO50" s="396"/>
      <c r="AP50" s="396"/>
      <c r="AQ50" s="396"/>
      <c r="AR50" s="396"/>
      <c r="AS50" s="396"/>
      <c r="AT50" s="396"/>
      <c r="AU50" s="396"/>
      <c r="AV50" s="396"/>
      <c r="AW50" s="396"/>
      <c r="AX50" s="396"/>
      <c r="AY50" s="396"/>
      <c r="AZ50" s="396"/>
      <c r="BA50" s="396"/>
      <c r="BB50" s="396"/>
      <c r="BC50" s="396"/>
      <c r="BD50" s="396"/>
      <c r="BE50" s="396"/>
      <c r="BF50" s="396"/>
      <c r="BG50" s="396"/>
      <c r="BH50" s="396"/>
      <c r="BI50" s="396"/>
      <c r="BJ50" s="396"/>
      <c r="BK50" s="396"/>
      <c r="BL50" s="396"/>
      <c r="BM50" s="396"/>
      <c r="BN50" s="396"/>
      <c r="BO50" s="397"/>
      <c r="BP50" s="383" t="s">
        <v>523</v>
      </c>
      <c r="BQ50" s="383"/>
      <c r="BR50" s="383"/>
      <c r="BS50" s="383"/>
      <c r="BT50" s="383"/>
      <c r="BU50" s="383"/>
      <c r="BV50" s="383"/>
      <c r="BW50" s="383"/>
      <c r="BX50" s="383" t="s">
        <v>524</v>
      </c>
      <c r="BY50" s="383"/>
      <c r="BZ50" s="383"/>
      <c r="CA50" s="383"/>
      <c r="CB50" s="383"/>
      <c r="CC50" s="383"/>
      <c r="CD50" s="383"/>
      <c r="CE50" s="383"/>
      <c r="CF50" s="383" t="s">
        <v>525</v>
      </c>
      <c r="CG50" s="383"/>
      <c r="CH50" s="383"/>
      <c r="CI50" s="383"/>
      <c r="CJ50" s="383"/>
      <c r="CK50" s="383"/>
      <c r="CL50" s="383"/>
      <c r="CM50" s="383"/>
      <c r="CN50" s="383" t="s">
        <v>526</v>
      </c>
      <c r="CO50" s="383"/>
      <c r="CP50" s="383"/>
      <c r="CQ50" s="383"/>
      <c r="CR50" s="383"/>
      <c r="CS50" s="383"/>
      <c r="CT50" s="383"/>
      <c r="CU50" s="383"/>
      <c r="CV50" s="383" t="s">
        <v>527</v>
      </c>
      <c r="CW50" s="383"/>
      <c r="CX50" s="383"/>
      <c r="CY50" s="383"/>
      <c r="CZ50" s="383"/>
      <c r="DA50" s="383"/>
      <c r="DB50" s="383"/>
      <c r="DC50" s="383"/>
    </row>
    <row r="51" spans="1:109" ht="13.5" customHeight="1" x14ac:dyDescent="0.2">
      <c r="B51" s="259"/>
      <c r="G51" s="394"/>
      <c r="H51" s="394"/>
      <c r="I51" s="398"/>
      <c r="J51" s="398"/>
      <c r="K51" s="384"/>
      <c r="L51" s="384"/>
      <c r="M51" s="384"/>
      <c r="N51" s="384"/>
      <c r="AM51" s="359"/>
      <c r="AN51" s="382" t="s">
        <v>577</v>
      </c>
      <c r="AO51" s="382"/>
      <c r="AP51" s="382"/>
      <c r="AQ51" s="382"/>
      <c r="AR51" s="382"/>
      <c r="AS51" s="382"/>
      <c r="AT51" s="382"/>
      <c r="AU51" s="382"/>
      <c r="AV51" s="382"/>
      <c r="AW51" s="382"/>
      <c r="AX51" s="382"/>
      <c r="AY51" s="382"/>
      <c r="AZ51" s="382"/>
      <c r="BA51" s="382"/>
      <c r="BB51" s="382" t="s">
        <v>578</v>
      </c>
      <c r="BC51" s="382"/>
      <c r="BD51" s="382"/>
      <c r="BE51" s="382"/>
      <c r="BF51" s="382"/>
      <c r="BG51" s="382"/>
      <c r="BH51" s="382"/>
      <c r="BI51" s="382"/>
      <c r="BJ51" s="382"/>
      <c r="BK51" s="382"/>
      <c r="BL51" s="382"/>
      <c r="BM51" s="382"/>
      <c r="BN51" s="382"/>
      <c r="BO51" s="382"/>
      <c r="BP51" s="379">
        <v>126.2</v>
      </c>
      <c r="BQ51" s="379"/>
      <c r="BR51" s="379"/>
      <c r="BS51" s="379"/>
      <c r="BT51" s="379"/>
      <c r="BU51" s="379"/>
      <c r="BV51" s="379"/>
      <c r="BW51" s="379"/>
      <c r="BX51" s="379">
        <v>132.30000000000001</v>
      </c>
      <c r="BY51" s="379"/>
      <c r="BZ51" s="379"/>
      <c r="CA51" s="379"/>
      <c r="CB51" s="379"/>
      <c r="CC51" s="379"/>
      <c r="CD51" s="379"/>
      <c r="CE51" s="379"/>
      <c r="CF51" s="379">
        <v>118.1</v>
      </c>
      <c r="CG51" s="379"/>
      <c r="CH51" s="379"/>
      <c r="CI51" s="379"/>
      <c r="CJ51" s="379"/>
      <c r="CK51" s="379"/>
      <c r="CL51" s="379"/>
      <c r="CM51" s="379"/>
      <c r="CN51" s="379">
        <v>120.6</v>
      </c>
      <c r="CO51" s="379"/>
      <c r="CP51" s="379"/>
      <c r="CQ51" s="379"/>
      <c r="CR51" s="379"/>
      <c r="CS51" s="379"/>
      <c r="CT51" s="379"/>
      <c r="CU51" s="379"/>
      <c r="CV51" s="379">
        <v>128.19999999999999</v>
      </c>
      <c r="CW51" s="379"/>
      <c r="CX51" s="379"/>
      <c r="CY51" s="379"/>
      <c r="CZ51" s="379"/>
      <c r="DA51" s="379"/>
      <c r="DB51" s="379"/>
      <c r="DC51" s="379"/>
    </row>
    <row r="52" spans="1:109" ht="13" x14ac:dyDescent="0.2">
      <c r="B52" s="259"/>
      <c r="G52" s="394"/>
      <c r="H52" s="394"/>
      <c r="I52" s="398"/>
      <c r="J52" s="398"/>
      <c r="K52" s="384"/>
      <c r="L52" s="384"/>
      <c r="M52" s="384"/>
      <c r="N52" s="384"/>
      <c r="AM52" s="359"/>
      <c r="AN52" s="382"/>
      <c r="AO52" s="382"/>
      <c r="AP52" s="382"/>
      <c r="AQ52" s="382"/>
      <c r="AR52" s="382"/>
      <c r="AS52" s="382"/>
      <c r="AT52" s="382"/>
      <c r="AU52" s="382"/>
      <c r="AV52" s="382"/>
      <c r="AW52" s="382"/>
      <c r="AX52" s="382"/>
      <c r="AY52" s="382"/>
      <c r="AZ52" s="382"/>
      <c r="BA52" s="382"/>
      <c r="BB52" s="382"/>
      <c r="BC52" s="382"/>
      <c r="BD52" s="382"/>
      <c r="BE52" s="382"/>
      <c r="BF52" s="382"/>
      <c r="BG52" s="382"/>
      <c r="BH52" s="382"/>
      <c r="BI52" s="382"/>
      <c r="BJ52" s="382"/>
      <c r="BK52" s="382"/>
      <c r="BL52" s="382"/>
      <c r="BM52" s="382"/>
      <c r="BN52" s="382"/>
      <c r="BO52" s="382"/>
      <c r="BP52" s="379"/>
      <c r="BQ52" s="379"/>
      <c r="BR52" s="379"/>
      <c r="BS52" s="379"/>
      <c r="BT52" s="379"/>
      <c r="BU52" s="379"/>
      <c r="BV52" s="379"/>
      <c r="BW52" s="379"/>
      <c r="BX52" s="379"/>
      <c r="BY52" s="379"/>
      <c r="BZ52" s="379"/>
      <c r="CA52" s="379"/>
      <c r="CB52" s="379"/>
      <c r="CC52" s="379"/>
      <c r="CD52" s="379"/>
      <c r="CE52" s="379"/>
      <c r="CF52" s="379"/>
      <c r="CG52" s="379"/>
      <c r="CH52" s="379"/>
      <c r="CI52" s="379"/>
      <c r="CJ52" s="379"/>
      <c r="CK52" s="379"/>
      <c r="CL52" s="379"/>
      <c r="CM52" s="379"/>
      <c r="CN52" s="379"/>
      <c r="CO52" s="379"/>
      <c r="CP52" s="379"/>
      <c r="CQ52" s="379"/>
      <c r="CR52" s="379"/>
      <c r="CS52" s="379"/>
      <c r="CT52" s="379"/>
      <c r="CU52" s="379"/>
      <c r="CV52" s="379"/>
      <c r="CW52" s="379"/>
      <c r="CX52" s="379"/>
      <c r="CY52" s="379"/>
      <c r="CZ52" s="379"/>
      <c r="DA52" s="379"/>
      <c r="DB52" s="379"/>
      <c r="DC52" s="379"/>
    </row>
    <row r="53" spans="1:109" ht="13" x14ac:dyDescent="0.2">
      <c r="A53" s="358"/>
      <c r="B53" s="259"/>
      <c r="G53" s="394"/>
      <c r="H53" s="394"/>
      <c r="I53" s="377"/>
      <c r="J53" s="377"/>
      <c r="K53" s="384"/>
      <c r="L53" s="384"/>
      <c r="M53" s="384"/>
      <c r="N53" s="384"/>
      <c r="AM53" s="359"/>
      <c r="AN53" s="382"/>
      <c r="AO53" s="382"/>
      <c r="AP53" s="382"/>
      <c r="AQ53" s="382"/>
      <c r="AR53" s="382"/>
      <c r="AS53" s="382"/>
      <c r="AT53" s="382"/>
      <c r="AU53" s="382"/>
      <c r="AV53" s="382"/>
      <c r="AW53" s="382"/>
      <c r="AX53" s="382"/>
      <c r="AY53" s="382"/>
      <c r="AZ53" s="382"/>
      <c r="BA53" s="382"/>
      <c r="BB53" s="382" t="s">
        <v>579</v>
      </c>
      <c r="BC53" s="382"/>
      <c r="BD53" s="382"/>
      <c r="BE53" s="382"/>
      <c r="BF53" s="382"/>
      <c r="BG53" s="382"/>
      <c r="BH53" s="382"/>
      <c r="BI53" s="382"/>
      <c r="BJ53" s="382"/>
      <c r="BK53" s="382"/>
      <c r="BL53" s="382"/>
      <c r="BM53" s="382"/>
      <c r="BN53" s="382"/>
      <c r="BO53" s="382"/>
      <c r="BP53" s="379">
        <v>48.7</v>
      </c>
      <c r="BQ53" s="379"/>
      <c r="BR53" s="379"/>
      <c r="BS53" s="379"/>
      <c r="BT53" s="379"/>
      <c r="BU53" s="379"/>
      <c r="BV53" s="379"/>
      <c r="BW53" s="379"/>
      <c r="BX53" s="379">
        <v>49.9</v>
      </c>
      <c r="BY53" s="379"/>
      <c r="BZ53" s="379"/>
      <c r="CA53" s="379"/>
      <c r="CB53" s="379"/>
      <c r="CC53" s="379"/>
      <c r="CD53" s="379"/>
      <c r="CE53" s="379"/>
      <c r="CF53" s="379">
        <v>51.3</v>
      </c>
      <c r="CG53" s="379"/>
      <c r="CH53" s="379"/>
      <c r="CI53" s="379"/>
      <c r="CJ53" s="379"/>
      <c r="CK53" s="379"/>
      <c r="CL53" s="379"/>
      <c r="CM53" s="379"/>
      <c r="CN53" s="379">
        <v>52.4</v>
      </c>
      <c r="CO53" s="379"/>
      <c r="CP53" s="379"/>
      <c r="CQ53" s="379"/>
      <c r="CR53" s="379"/>
      <c r="CS53" s="379"/>
      <c r="CT53" s="379"/>
      <c r="CU53" s="379"/>
      <c r="CV53" s="379">
        <v>53.6</v>
      </c>
      <c r="CW53" s="379"/>
      <c r="CX53" s="379"/>
      <c r="CY53" s="379"/>
      <c r="CZ53" s="379"/>
      <c r="DA53" s="379"/>
      <c r="DB53" s="379"/>
      <c r="DC53" s="379"/>
    </row>
    <row r="54" spans="1:109" ht="13" x14ac:dyDescent="0.2">
      <c r="A54" s="358"/>
      <c r="B54" s="259"/>
      <c r="G54" s="394"/>
      <c r="H54" s="394"/>
      <c r="I54" s="377"/>
      <c r="J54" s="377"/>
      <c r="K54" s="384"/>
      <c r="L54" s="384"/>
      <c r="M54" s="384"/>
      <c r="N54" s="384"/>
      <c r="AM54" s="359"/>
      <c r="AN54" s="382"/>
      <c r="AO54" s="382"/>
      <c r="AP54" s="382"/>
      <c r="AQ54" s="382"/>
      <c r="AR54" s="382"/>
      <c r="AS54" s="382"/>
      <c r="AT54" s="382"/>
      <c r="AU54" s="382"/>
      <c r="AV54" s="382"/>
      <c r="AW54" s="382"/>
      <c r="AX54" s="382"/>
      <c r="AY54" s="382"/>
      <c r="AZ54" s="382"/>
      <c r="BA54" s="382"/>
      <c r="BB54" s="382"/>
      <c r="BC54" s="382"/>
      <c r="BD54" s="382"/>
      <c r="BE54" s="382"/>
      <c r="BF54" s="382"/>
      <c r="BG54" s="382"/>
      <c r="BH54" s="382"/>
      <c r="BI54" s="382"/>
      <c r="BJ54" s="382"/>
      <c r="BK54" s="382"/>
      <c r="BL54" s="382"/>
      <c r="BM54" s="382"/>
      <c r="BN54" s="382"/>
      <c r="BO54" s="382"/>
      <c r="BP54" s="379"/>
      <c r="BQ54" s="379"/>
      <c r="BR54" s="379"/>
      <c r="BS54" s="379"/>
      <c r="BT54" s="379"/>
      <c r="BU54" s="379"/>
      <c r="BV54" s="379"/>
      <c r="BW54" s="379"/>
      <c r="BX54" s="379"/>
      <c r="BY54" s="379"/>
      <c r="BZ54" s="379"/>
      <c r="CA54" s="379"/>
      <c r="CB54" s="379"/>
      <c r="CC54" s="379"/>
      <c r="CD54" s="379"/>
      <c r="CE54" s="379"/>
      <c r="CF54" s="379"/>
      <c r="CG54" s="379"/>
      <c r="CH54" s="379"/>
      <c r="CI54" s="379"/>
      <c r="CJ54" s="379"/>
      <c r="CK54" s="379"/>
      <c r="CL54" s="379"/>
      <c r="CM54" s="379"/>
      <c r="CN54" s="379"/>
      <c r="CO54" s="379"/>
      <c r="CP54" s="379"/>
      <c r="CQ54" s="379"/>
      <c r="CR54" s="379"/>
      <c r="CS54" s="379"/>
      <c r="CT54" s="379"/>
      <c r="CU54" s="379"/>
      <c r="CV54" s="379"/>
      <c r="CW54" s="379"/>
      <c r="CX54" s="379"/>
      <c r="CY54" s="379"/>
      <c r="CZ54" s="379"/>
      <c r="DA54" s="379"/>
      <c r="DB54" s="379"/>
      <c r="DC54" s="379"/>
    </row>
    <row r="55" spans="1:109" ht="13" x14ac:dyDescent="0.2">
      <c r="A55" s="358"/>
      <c r="B55" s="259"/>
      <c r="G55" s="377"/>
      <c r="H55" s="377"/>
      <c r="I55" s="377"/>
      <c r="J55" s="377"/>
      <c r="K55" s="384"/>
      <c r="L55" s="384"/>
      <c r="M55" s="384"/>
      <c r="N55" s="384"/>
      <c r="AN55" s="383" t="s">
        <v>580</v>
      </c>
      <c r="AO55" s="383"/>
      <c r="AP55" s="383"/>
      <c r="AQ55" s="383"/>
      <c r="AR55" s="383"/>
      <c r="AS55" s="383"/>
      <c r="AT55" s="383"/>
      <c r="AU55" s="383"/>
      <c r="AV55" s="383"/>
      <c r="AW55" s="383"/>
      <c r="AX55" s="383"/>
      <c r="AY55" s="383"/>
      <c r="AZ55" s="383"/>
      <c r="BA55" s="383"/>
      <c r="BB55" s="382" t="s">
        <v>578</v>
      </c>
      <c r="BC55" s="382"/>
      <c r="BD55" s="382"/>
      <c r="BE55" s="382"/>
      <c r="BF55" s="382"/>
      <c r="BG55" s="382"/>
      <c r="BH55" s="382"/>
      <c r="BI55" s="382"/>
      <c r="BJ55" s="382"/>
      <c r="BK55" s="382"/>
      <c r="BL55" s="382"/>
      <c r="BM55" s="382"/>
      <c r="BN55" s="382"/>
      <c r="BO55" s="382"/>
      <c r="BP55" s="379">
        <v>25.5</v>
      </c>
      <c r="BQ55" s="379"/>
      <c r="BR55" s="379"/>
      <c r="BS55" s="379"/>
      <c r="BT55" s="379"/>
      <c r="BU55" s="379"/>
      <c r="BV55" s="379"/>
      <c r="BW55" s="379"/>
      <c r="BX55" s="379">
        <v>25.1</v>
      </c>
      <c r="BY55" s="379"/>
      <c r="BZ55" s="379"/>
      <c r="CA55" s="379"/>
      <c r="CB55" s="379"/>
      <c r="CC55" s="379"/>
      <c r="CD55" s="379"/>
      <c r="CE55" s="379"/>
      <c r="CF55" s="379">
        <v>18</v>
      </c>
      <c r="CG55" s="379"/>
      <c r="CH55" s="379"/>
      <c r="CI55" s="379"/>
      <c r="CJ55" s="379"/>
      <c r="CK55" s="379"/>
      <c r="CL55" s="379"/>
      <c r="CM55" s="379"/>
      <c r="CN55" s="379">
        <v>12.7</v>
      </c>
      <c r="CO55" s="379"/>
      <c r="CP55" s="379"/>
      <c r="CQ55" s="379"/>
      <c r="CR55" s="379"/>
      <c r="CS55" s="379"/>
      <c r="CT55" s="379"/>
      <c r="CU55" s="379"/>
      <c r="CV55" s="379">
        <v>10</v>
      </c>
      <c r="CW55" s="379"/>
      <c r="CX55" s="379"/>
      <c r="CY55" s="379"/>
      <c r="CZ55" s="379"/>
      <c r="DA55" s="379"/>
      <c r="DB55" s="379"/>
      <c r="DC55" s="379"/>
    </row>
    <row r="56" spans="1:109" ht="13" x14ac:dyDescent="0.2">
      <c r="A56" s="358"/>
      <c r="B56" s="259"/>
      <c r="G56" s="377"/>
      <c r="H56" s="377"/>
      <c r="I56" s="377"/>
      <c r="J56" s="377"/>
      <c r="K56" s="384"/>
      <c r="L56" s="384"/>
      <c r="M56" s="384"/>
      <c r="N56" s="384"/>
      <c r="AN56" s="383"/>
      <c r="AO56" s="383"/>
      <c r="AP56" s="383"/>
      <c r="AQ56" s="383"/>
      <c r="AR56" s="383"/>
      <c r="AS56" s="383"/>
      <c r="AT56" s="383"/>
      <c r="AU56" s="383"/>
      <c r="AV56" s="383"/>
      <c r="AW56" s="383"/>
      <c r="AX56" s="383"/>
      <c r="AY56" s="383"/>
      <c r="AZ56" s="383"/>
      <c r="BA56" s="383"/>
      <c r="BB56" s="382"/>
      <c r="BC56" s="382"/>
      <c r="BD56" s="382"/>
      <c r="BE56" s="382"/>
      <c r="BF56" s="382"/>
      <c r="BG56" s="382"/>
      <c r="BH56" s="382"/>
      <c r="BI56" s="382"/>
      <c r="BJ56" s="382"/>
      <c r="BK56" s="382"/>
      <c r="BL56" s="382"/>
      <c r="BM56" s="382"/>
      <c r="BN56" s="382"/>
      <c r="BO56" s="382"/>
      <c r="BP56" s="379"/>
      <c r="BQ56" s="379"/>
      <c r="BR56" s="379"/>
      <c r="BS56" s="379"/>
      <c r="BT56" s="379"/>
      <c r="BU56" s="379"/>
      <c r="BV56" s="379"/>
      <c r="BW56" s="379"/>
      <c r="BX56" s="379"/>
      <c r="BY56" s="379"/>
      <c r="BZ56" s="379"/>
      <c r="CA56" s="379"/>
      <c r="CB56" s="379"/>
      <c r="CC56" s="379"/>
      <c r="CD56" s="379"/>
      <c r="CE56" s="379"/>
      <c r="CF56" s="379"/>
      <c r="CG56" s="379"/>
      <c r="CH56" s="379"/>
      <c r="CI56" s="379"/>
      <c r="CJ56" s="379"/>
      <c r="CK56" s="379"/>
      <c r="CL56" s="379"/>
      <c r="CM56" s="379"/>
      <c r="CN56" s="379"/>
      <c r="CO56" s="379"/>
      <c r="CP56" s="379"/>
      <c r="CQ56" s="379"/>
      <c r="CR56" s="379"/>
      <c r="CS56" s="379"/>
      <c r="CT56" s="379"/>
      <c r="CU56" s="379"/>
      <c r="CV56" s="379"/>
      <c r="CW56" s="379"/>
      <c r="CX56" s="379"/>
      <c r="CY56" s="379"/>
      <c r="CZ56" s="379"/>
      <c r="DA56" s="379"/>
      <c r="DB56" s="379"/>
      <c r="DC56" s="379"/>
    </row>
    <row r="57" spans="1:109" s="358" customFormat="1" ht="13" x14ac:dyDescent="0.2">
      <c r="B57" s="362"/>
      <c r="G57" s="377"/>
      <c r="H57" s="377"/>
      <c r="I57" s="380"/>
      <c r="J57" s="380"/>
      <c r="K57" s="384"/>
      <c r="L57" s="384"/>
      <c r="M57" s="384"/>
      <c r="N57" s="384"/>
      <c r="AM57" s="255"/>
      <c r="AN57" s="383"/>
      <c r="AO57" s="383"/>
      <c r="AP57" s="383"/>
      <c r="AQ57" s="383"/>
      <c r="AR57" s="383"/>
      <c r="AS57" s="383"/>
      <c r="AT57" s="383"/>
      <c r="AU57" s="383"/>
      <c r="AV57" s="383"/>
      <c r="AW57" s="383"/>
      <c r="AX57" s="383"/>
      <c r="AY57" s="383"/>
      <c r="AZ57" s="383"/>
      <c r="BA57" s="383"/>
      <c r="BB57" s="382" t="s">
        <v>579</v>
      </c>
      <c r="BC57" s="382"/>
      <c r="BD57" s="382"/>
      <c r="BE57" s="382"/>
      <c r="BF57" s="382"/>
      <c r="BG57" s="382"/>
      <c r="BH57" s="382"/>
      <c r="BI57" s="382"/>
      <c r="BJ57" s="382"/>
      <c r="BK57" s="382"/>
      <c r="BL57" s="382"/>
      <c r="BM57" s="382"/>
      <c r="BN57" s="382"/>
      <c r="BO57" s="382"/>
      <c r="BP57" s="379">
        <v>60.9</v>
      </c>
      <c r="BQ57" s="379"/>
      <c r="BR57" s="379"/>
      <c r="BS57" s="379"/>
      <c r="BT57" s="379"/>
      <c r="BU57" s="379"/>
      <c r="BV57" s="379"/>
      <c r="BW57" s="379"/>
      <c r="BX57" s="379">
        <v>61</v>
      </c>
      <c r="BY57" s="379"/>
      <c r="BZ57" s="379"/>
      <c r="CA57" s="379"/>
      <c r="CB57" s="379"/>
      <c r="CC57" s="379"/>
      <c r="CD57" s="379"/>
      <c r="CE57" s="379"/>
      <c r="CF57" s="379">
        <v>62.2</v>
      </c>
      <c r="CG57" s="379"/>
      <c r="CH57" s="379"/>
      <c r="CI57" s="379"/>
      <c r="CJ57" s="379"/>
      <c r="CK57" s="379"/>
      <c r="CL57" s="379"/>
      <c r="CM57" s="379"/>
      <c r="CN57" s="379">
        <v>63.2</v>
      </c>
      <c r="CO57" s="379"/>
      <c r="CP57" s="379"/>
      <c r="CQ57" s="379"/>
      <c r="CR57" s="379"/>
      <c r="CS57" s="379"/>
      <c r="CT57" s="379"/>
      <c r="CU57" s="379"/>
      <c r="CV57" s="379">
        <v>64.599999999999994</v>
      </c>
      <c r="CW57" s="379"/>
      <c r="CX57" s="379"/>
      <c r="CY57" s="379"/>
      <c r="CZ57" s="379"/>
      <c r="DA57" s="379"/>
      <c r="DB57" s="379"/>
      <c r="DC57" s="379"/>
      <c r="DD57" s="363"/>
      <c r="DE57" s="362"/>
    </row>
    <row r="58" spans="1:109" s="358" customFormat="1" ht="13" x14ac:dyDescent="0.2">
      <c r="A58" s="255"/>
      <c r="B58" s="362"/>
      <c r="G58" s="377"/>
      <c r="H58" s="377"/>
      <c r="I58" s="380"/>
      <c r="J58" s="380"/>
      <c r="K58" s="384"/>
      <c r="L58" s="384"/>
      <c r="M58" s="384"/>
      <c r="N58" s="384"/>
      <c r="AM58" s="255"/>
      <c r="AN58" s="383"/>
      <c r="AO58" s="383"/>
      <c r="AP58" s="383"/>
      <c r="AQ58" s="383"/>
      <c r="AR58" s="383"/>
      <c r="AS58" s="383"/>
      <c r="AT58" s="383"/>
      <c r="AU58" s="383"/>
      <c r="AV58" s="383"/>
      <c r="AW58" s="383"/>
      <c r="AX58" s="383"/>
      <c r="AY58" s="383"/>
      <c r="AZ58" s="383"/>
      <c r="BA58" s="383"/>
      <c r="BB58" s="382"/>
      <c r="BC58" s="382"/>
      <c r="BD58" s="382"/>
      <c r="BE58" s="382"/>
      <c r="BF58" s="382"/>
      <c r="BG58" s="382"/>
      <c r="BH58" s="382"/>
      <c r="BI58" s="382"/>
      <c r="BJ58" s="382"/>
      <c r="BK58" s="382"/>
      <c r="BL58" s="382"/>
      <c r="BM58" s="382"/>
      <c r="BN58" s="382"/>
      <c r="BO58" s="382"/>
      <c r="BP58" s="379"/>
      <c r="BQ58" s="379"/>
      <c r="BR58" s="379"/>
      <c r="BS58" s="379"/>
      <c r="BT58" s="379"/>
      <c r="BU58" s="379"/>
      <c r="BV58" s="379"/>
      <c r="BW58" s="379"/>
      <c r="BX58" s="379"/>
      <c r="BY58" s="379"/>
      <c r="BZ58" s="379"/>
      <c r="CA58" s="379"/>
      <c r="CB58" s="379"/>
      <c r="CC58" s="379"/>
      <c r="CD58" s="379"/>
      <c r="CE58" s="379"/>
      <c r="CF58" s="379"/>
      <c r="CG58" s="379"/>
      <c r="CH58" s="379"/>
      <c r="CI58" s="379"/>
      <c r="CJ58" s="379"/>
      <c r="CK58" s="379"/>
      <c r="CL58" s="379"/>
      <c r="CM58" s="379"/>
      <c r="CN58" s="379"/>
      <c r="CO58" s="379"/>
      <c r="CP58" s="379"/>
      <c r="CQ58" s="379"/>
      <c r="CR58" s="379"/>
      <c r="CS58" s="379"/>
      <c r="CT58" s="379"/>
      <c r="CU58" s="379"/>
      <c r="CV58" s="379"/>
      <c r="CW58" s="379"/>
      <c r="CX58" s="379"/>
      <c r="CY58" s="379"/>
      <c r="CZ58" s="379"/>
      <c r="DA58" s="379"/>
      <c r="DB58" s="379"/>
      <c r="DC58" s="379"/>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581</v>
      </c>
    </row>
    <row r="64" spans="1:109" ht="13" x14ac:dyDescent="0.2">
      <c r="B64" s="259"/>
      <c r="G64" s="357"/>
      <c r="I64" s="369"/>
      <c r="J64" s="369"/>
      <c r="K64" s="369"/>
      <c r="L64" s="369"/>
      <c r="M64" s="369"/>
      <c r="N64" s="370"/>
      <c r="AM64" s="357"/>
      <c r="AN64" s="357" t="s">
        <v>575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385" t="s">
        <v>584</v>
      </c>
      <c r="AO65" s="386"/>
      <c r="AP65" s="386"/>
      <c r="AQ65" s="386"/>
      <c r="AR65" s="386"/>
      <c r="AS65" s="386"/>
      <c r="AT65" s="386"/>
      <c r="AU65" s="386"/>
      <c r="AV65" s="386"/>
      <c r="AW65" s="386"/>
      <c r="AX65" s="386"/>
      <c r="AY65" s="386"/>
      <c r="AZ65" s="386"/>
      <c r="BA65" s="386"/>
      <c r="BB65" s="386"/>
      <c r="BC65" s="386"/>
      <c r="BD65" s="386"/>
      <c r="BE65" s="386"/>
      <c r="BF65" s="386"/>
      <c r="BG65" s="386"/>
      <c r="BH65" s="386"/>
      <c r="BI65" s="386"/>
      <c r="BJ65" s="386"/>
      <c r="BK65" s="386"/>
      <c r="BL65" s="386"/>
      <c r="BM65" s="386"/>
      <c r="BN65" s="386"/>
      <c r="BO65" s="386"/>
      <c r="BP65" s="386"/>
      <c r="BQ65" s="386"/>
      <c r="BR65" s="386"/>
      <c r="BS65" s="386"/>
      <c r="BT65" s="386"/>
      <c r="BU65" s="386"/>
      <c r="BV65" s="386"/>
      <c r="BW65" s="386"/>
      <c r="BX65" s="386"/>
      <c r="BY65" s="386"/>
      <c r="BZ65" s="386"/>
      <c r="CA65" s="386"/>
      <c r="CB65" s="386"/>
      <c r="CC65" s="386"/>
      <c r="CD65" s="386"/>
      <c r="CE65" s="386"/>
      <c r="CF65" s="386"/>
      <c r="CG65" s="386"/>
      <c r="CH65" s="386"/>
      <c r="CI65" s="386"/>
      <c r="CJ65" s="386"/>
      <c r="CK65" s="386"/>
      <c r="CL65" s="386"/>
      <c r="CM65" s="386"/>
      <c r="CN65" s="386"/>
      <c r="CO65" s="386"/>
      <c r="CP65" s="386"/>
      <c r="CQ65" s="386"/>
      <c r="CR65" s="386"/>
      <c r="CS65" s="386"/>
      <c r="CT65" s="386"/>
      <c r="CU65" s="386"/>
      <c r="CV65" s="386"/>
      <c r="CW65" s="386"/>
      <c r="CX65" s="386"/>
      <c r="CY65" s="386"/>
      <c r="CZ65" s="386"/>
      <c r="DA65" s="386"/>
      <c r="DB65" s="386"/>
      <c r="DC65" s="387"/>
    </row>
    <row r="66" spans="2:107" ht="13" x14ac:dyDescent="0.2">
      <c r="B66" s="259"/>
      <c r="AN66" s="388"/>
      <c r="AO66" s="389"/>
      <c r="AP66" s="389"/>
      <c r="AQ66" s="389"/>
      <c r="AR66" s="389"/>
      <c r="AS66" s="389"/>
      <c r="AT66" s="389"/>
      <c r="AU66" s="389"/>
      <c r="AV66" s="389"/>
      <c r="AW66" s="389"/>
      <c r="AX66" s="389"/>
      <c r="AY66" s="389"/>
      <c r="AZ66" s="389"/>
      <c r="BA66" s="389"/>
      <c r="BB66" s="389"/>
      <c r="BC66" s="389"/>
      <c r="BD66" s="389"/>
      <c r="BE66" s="389"/>
      <c r="BF66" s="389"/>
      <c r="BG66" s="389"/>
      <c r="BH66" s="389"/>
      <c r="BI66" s="389"/>
      <c r="BJ66" s="389"/>
      <c r="BK66" s="389"/>
      <c r="BL66" s="389"/>
      <c r="BM66" s="389"/>
      <c r="BN66" s="389"/>
      <c r="BO66" s="389"/>
      <c r="BP66" s="389"/>
      <c r="BQ66" s="389"/>
      <c r="BR66" s="389"/>
      <c r="BS66" s="389"/>
      <c r="BT66" s="389"/>
      <c r="BU66" s="389"/>
      <c r="BV66" s="389"/>
      <c r="BW66" s="389"/>
      <c r="BX66" s="389"/>
      <c r="BY66" s="389"/>
      <c r="BZ66" s="389"/>
      <c r="CA66" s="389"/>
      <c r="CB66" s="389"/>
      <c r="CC66" s="389"/>
      <c r="CD66" s="389"/>
      <c r="CE66" s="389"/>
      <c r="CF66" s="389"/>
      <c r="CG66" s="389"/>
      <c r="CH66" s="389"/>
      <c r="CI66" s="389"/>
      <c r="CJ66" s="389"/>
      <c r="CK66" s="389"/>
      <c r="CL66" s="389"/>
      <c r="CM66" s="389"/>
      <c r="CN66" s="389"/>
      <c r="CO66" s="389"/>
      <c r="CP66" s="389"/>
      <c r="CQ66" s="389"/>
      <c r="CR66" s="389"/>
      <c r="CS66" s="389"/>
      <c r="CT66" s="389"/>
      <c r="CU66" s="389"/>
      <c r="CV66" s="389"/>
      <c r="CW66" s="389"/>
      <c r="CX66" s="389"/>
      <c r="CY66" s="389"/>
      <c r="CZ66" s="389"/>
      <c r="DA66" s="389"/>
      <c r="DB66" s="389"/>
      <c r="DC66" s="390"/>
    </row>
    <row r="67" spans="2:107" ht="13" x14ac:dyDescent="0.2">
      <c r="B67" s="259"/>
      <c r="AN67" s="388"/>
      <c r="AO67" s="389"/>
      <c r="AP67" s="389"/>
      <c r="AQ67" s="389"/>
      <c r="AR67" s="389"/>
      <c r="AS67" s="389"/>
      <c r="AT67" s="389"/>
      <c r="AU67" s="389"/>
      <c r="AV67" s="389"/>
      <c r="AW67" s="389"/>
      <c r="AX67" s="389"/>
      <c r="AY67" s="389"/>
      <c r="AZ67" s="389"/>
      <c r="BA67" s="389"/>
      <c r="BB67" s="389"/>
      <c r="BC67" s="389"/>
      <c r="BD67" s="389"/>
      <c r="BE67" s="389"/>
      <c r="BF67" s="389"/>
      <c r="BG67" s="389"/>
      <c r="BH67" s="389"/>
      <c r="BI67" s="389"/>
      <c r="BJ67" s="389"/>
      <c r="BK67" s="389"/>
      <c r="BL67" s="389"/>
      <c r="BM67" s="389"/>
      <c r="BN67" s="389"/>
      <c r="BO67" s="389"/>
      <c r="BP67" s="389"/>
      <c r="BQ67" s="389"/>
      <c r="BR67" s="389"/>
      <c r="BS67" s="389"/>
      <c r="BT67" s="389"/>
      <c r="BU67" s="389"/>
      <c r="BV67" s="389"/>
      <c r="BW67" s="389"/>
      <c r="BX67" s="389"/>
      <c r="BY67" s="389"/>
      <c r="BZ67" s="389"/>
      <c r="CA67" s="389"/>
      <c r="CB67" s="389"/>
      <c r="CC67" s="389"/>
      <c r="CD67" s="389"/>
      <c r="CE67" s="389"/>
      <c r="CF67" s="389"/>
      <c r="CG67" s="389"/>
      <c r="CH67" s="389"/>
      <c r="CI67" s="389"/>
      <c r="CJ67" s="389"/>
      <c r="CK67" s="389"/>
      <c r="CL67" s="389"/>
      <c r="CM67" s="389"/>
      <c r="CN67" s="389"/>
      <c r="CO67" s="389"/>
      <c r="CP67" s="389"/>
      <c r="CQ67" s="389"/>
      <c r="CR67" s="389"/>
      <c r="CS67" s="389"/>
      <c r="CT67" s="389"/>
      <c r="CU67" s="389"/>
      <c r="CV67" s="389"/>
      <c r="CW67" s="389"/>
      <c r="CX67" s="389"/>
      <c r="CY67" s="389"/>
      <c r="CZ67" s="389"/>
      <c r="DA67" s="389"/>
      <c r="DB67" s="389"/>
      <c r="DC67" s="390"/>
    </row>
    <row r="68" spans="2:107" ht="13" x14ac:dyDescent="0.2">
      <c r="B68" s="259"/>
      <c r="AN68" s="388"/>
      <c r="AO68" s="389"/>
      <c r="AP68" s="389"/>
      <c r="AQ68" s="389"/>
      <c r="AR68" s="389"/>
      <c r="AS68" s="389"/>
      <c r="AT68" s="389"/>
      <c r="AU68" s="389"/>
      <c r="AV68" s="389"/>
      <c r="AW68" s="389"/>
      <c r="AX68" s="389"/>
      <c r="AY68" s="389"/>
      <c r="AZ68" s="389"/>
      <c r="BA68" s="389"/>
      <c r="BB68" s="389"/>
      <c r="BC68" s="389"/>
      <c r="BD68" s="389"/>
      <c r="BE68" s="389"/>
      <c r="BF68" s="389"/>
      <c r="BG68" s="389"/>
      <c r="BH68" s="389"/>
      <c r="BI68" s="389"/>
      <c r="BJ68" s="389"/>
      <c r="BK68" s="389"/>
      <c r="BL68" s="389"/>
      <c r="BM68" s="389"/>
      <c r="BN68" s="389"/>
      <c r="BO68" s="389"/>
      <c r="BP68" s="389"/>
      <c r="BQ68" s="389"/>
      <c r="BR68" s="389"/>
      <c r="BS68" s="389"/>
      <c r="BT68" s="389"/>
      <c r="BU68" s="389"/>
      <c r="BV68" s="389"/>
      <c r="BW68" s="389"/>
      <c r="BX68" s="389"/>
      <c r="BY68" s="389"/>
      <c r="BZ68" s="389"/>
      <c r="CA68" s="389"/>
      <c r="CB68" s="389"/>
      <c r="CC68" s="389"/>
      <c r="CD68" s="389"/>
      <c r="CE68" s="389"/>
      <c r="CF68" s="389"/>
      <c r="CG68" s="389"/>
      <c r="CH68" s="389"/>
      <c r="CI68" s="389"/>
      <c r="CJ68" s="389"/>
      <c r="CK68" s="389"/>
      <c r="CL68" s="389"/>
      <c r="CM68" s="389"/>
      <c r="CN68" s="389"/>
      <c r="CO68" s="389"/>
      <c r="CP68" s="389"/>
      <c r="CQ68" s="389"/>
      <c r="CR68" s="389"/>
      <c r="CS68" s="389"/>
      <c r="CT68" s="389"/>
      <c r="CU68" s="389"/>
      <c r="CV68" s="389"/>
      <c r="CW68" s="389"/>
      <c r="CX68" s="389"/>
      <c r="CY68" s="389"/>
      <c r="CZ68" s="389"/>
      <c r="DA68" s="389"/>
      <c r="DB68" s="389"/>
      <c r="DC68" s="390"/>
    </row>
    <row r="69" spans="2:107" ht="13" x14ac:dyDescent="0.2">
      <c r="B69" s="259"/>
      <c r="AN69" s="391"/>
      <c r="AO69" s="392"/>
      <c r="AP69" s="392"/>
      <c r="AQ69" s="392"/>
      <c r="AR69" s="392"/>
      <c r="AS69" s="392"/>
      <c r="AT69" s="392"/>
      <c r="AU69" s="392"/>
      <c r="AV69" s="392"/>
      <c r="AW69" s="392"/>
      <c r="AX69" s="392"/>
      <c r="AY69" s="392"/>
      <c r="AZ69" s="392"/>
      <c r="BA69" s="392"/>
      <c r="BB69" s="392"/>
      <c r="BC69" s="392"/>
      <c r="BD69" s="392"/>
      <c r="BE69" s="392"/>
      <c r="BF69" s="392"/>
      <c r="BG69" s="392"/>
      <c r="BH69" s="392"/>
      <c r="BI69" s="392"/>
      <c r="BJ69" s="392"/>
      <c r="BK69" s="392"/>
      <c r="BL69" s="392"/>
      <c r="BM69" s="392"/>
      <c r="BN69" s="392"/>
      <c r="BO69" s="392"/>
      <c r="BP69" s="392"/>
      <c r="BQ69" s="392"/>
      <c r="BR69" s="392"/>
      <c r="BS69" s="392"/>
      <c r="BT69" s="392"/>
      <c r="BU69" s="392"/>
      <c r="BV69" s="392"/>
      <c r="BW69" s="392"/>
      <c r="BX69" s="392"/>
      <c r="BY69" s="392"/>
      <c r="BZ69" s="392"/>
      <c r="CA69" s="392"/>
      <c r="CB69" s="392"/>
      <c r="CC69" s="392"/>
      <c r="CD69" s="392"/>
      <c r="CE69" s="392"/>
      <c r="CF69" s="392"/>
      <c r="CG69" s="392"/>
      <c r="CH69" s="392"/>
      <c r="CI69" s="392"/>
      <c r="CJ69" s="392"/>
      <c r="CK69" s="392"/>
      <c r="CL69" s="392"/>
      <c r="CM69" s="392"/>
      <c r="CN69" s="392"/>
      <c r="CO69" s="392"/>
      <c r="CP69" s="392"/>
      <c r="CQ69" s="392"/>
      <c r="CR69" s="392"/>
      <c r="CS69" s="392"/>
      <c r="CT69" s="392"/>
      <c r="CU69" s="392"/>
      <c r="CV69" s="392"/>
      <c r="CW69" s="392"/>
      <c r="CX69" s="392"/>
      <c r="CY69" s="392"/>
      <c r="CZ69" s="392"/>
      <c r="DA69" s="392"/>
      <c r="DB69" s="392"/>
      <c r="DC69" s="393"/>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576</v>
      </c>
    </row>
    <row r="72" spans="2:107" ht="13" x14ac:dyDescent="0.2">
      <c r="B72" s="259"/>
      <c r="G72" s="377"/>
      <c r="H72" s="377"/>
      <c r="I72" s="377"/>
      <c r="J72" s="377"/>
      <c r="K72" s="360"/>
      <c r="L72" s="360"/>
      <c r="M72" s="361"/>
      <c r="N72" s="361"/>
      <c r="AN72" s="395"/>
      <c r="AO72" s="396"/>
      <c r="AP72" s="396"/>
      <c r="AQ72" s="396"/>
      <c r="AR72" s="396"/>
      <c r="AS72" s="396"/>
      <c r="AT72" s="396"/>
      <c r="AU72" s="396"/>
      <c r="AV72" s="396"/>
      <c r="AW72" s="396"/>
      <c r="AX72" s="396"/>
      <c r="AY72" s="396"/>
      <c r="AZ72" s="396"/>
      <c r="BA72" s="396"/>
      <c r="BB72" s="396"/>
      <c r="BC72" s="396"/>
      <c r="BD72" s="396"/>
      <c r="BE72" s="396"/>
      <c r="BF72" s="396"/>
      <c r="BG72" s="396"/>
      <c r="BH72" s="396"/>
      <c r="BI72" s="396"/>
      <c r="BJ72" s="396"/>
      <c r="BK72" s="396"/>
      <c r="BL72" s="396"/>
      <c r="BM72" s="396"/>
      <c r="BN72" s="396"/>
      <c r="BO72" s="397"/>
      <c r="BP72" s="383" t="s">
        <v>523</v>
      </c>
      <c r="BQ72" s="383"/>
      <c r="BR72" s="383"/>
      <c r="BS72" s="383"/>
      <c r="BT72" s="383"/>
      <c r="BU72" s="383"/>
      <c r="BV72" s="383"/>
      <c r="BW72" s="383"/>
      <c r="BX72" s="383" t="s">
        <v>524</v>
      </c>
      <c r="BY72" s="383"/>
      <c r="BZ72" s="383"/>
      <c r="CA72" s="383"/>
      <c r="CB72" s="383"/>
      <c r="CC72" s="383"/>
      <c r="CD72" s="383"/>
      <c r="CE72" s="383"/>
      <c r="CF72" s="383" t="s">
        <v>525</v>
      </c>
      <c r="CG72" s="383"/>
      <c r="CH72" s="383"/>
      <c r="CI72" s="383"/>
      <c r="CJ72" s="383"/>
      <c r="CK72" s="383"/>
      <c r="CL72" s="383"/>
      <c r="CM72" s="383"/>
      <c r="CN72" s="383" t="s">
        <v>526</v>
      </c>
      <c r="CO72" s="383"/>
      <c r="CP72" s="383"/>
      <c r="CQ72" s="383"/>
      <c r="CR72" s="383"/>
      <c r="CS72" s="383"/>
      <c r="CT72" s="383"/>
      <c r="CU72" s="383"/>
      <c r="CV72" s="383" t="s">
        <v>527</v>
      </c>
      <c r="CW72" s="383"/>
      <c r="CX72" s="383"/>
      <c r="CY72" s="383"/>
      <c r="CZ72" s="383"/>
      <c r="DA72" s="383"/>
      <c r="DB72" s="383"/>
      <c r="DC72" s="383"/>
    </row>
    <row r="73" spans="2:107" ht="13" x14ac:dyDescent="0.2">
      <c r="B73" s="259"/>
      <c r="G73" s="394"/>
      <c r="H73" s="394"/>
      <c r="I73" s="394"/>
      <c r="J73" s="394"/>
      <c r="K73" s="378"/>
      <c r="L73" s="378"/>
      <c r="M73" s="378"/>
      <c r="N73" s="378"/>
      <c r="AM73" s="359"/>
      <c r="AN73" s="382" t="s">
        <v>577</v>
      </c>
      <c r="AO73" s="382"/>
      <c r="AP73" s="382"/>
      <c r="AQ73" s="382"/>
      <c r="AR73" s="382"/>
      <c r="AS73" s="382"/>
      <c r="AT73" s="382"/>
      <c r="AU73" s="382"/>
      <c r="AV73" s="382"/>
      <c r="AW73" s="382"/>
      <c r="AX73" s="382"/>
      <c r="AY73" s="382"/>
      <c r="AZ73" s="382"/>
      <c r="BA73" s="382"/>
      <c r="BB73" s="382" t="s">
        <v>578</v>
      </c>
      <c r="BC73" s="382"/>
      <c r="BD73" s="382"/>
      <c r="BE73" s="382"/>
      <c r="BF73" s="382"/>
      <c r="BG73" s="382"/>
      <c r="BH73" s="382"/>
      <c r="BI73" s="382"/>
      <c r="BJ73" s="382"/>
      <c r="BK73" s="382"/>
      <c r="BL73" s="382"/>
      <c r="BM73" s="382"/>
      <c r="BN73" s="382"/>
      <c r="BO73" s="382"/>
      <c r="BP73" s="379">
        <v>126.2</v>
      </c>
      <c r="BQ73" s="379"/>
      <c r="BR73" s="379"/>
      <c r="BS73" s="379"/>
      <c r="BT73" s="379"/>
      <c r="BU73" s="379"/>
      <c r="BV73" s="379"/>
      <c r="BW73" s="379"/>
      <c r="BX73" s="379">
        <v>132.30000000000001</v>
      </c>
      <c r="BY73" s="379"/>
      <c r="BZ73" s="379"/>
      <c r="CA73" s="379"/>
      <c r="CB73" s="379"/>
      <c r="CC73" s="379"/>
      <c r="CD73" s="379"/>
      <c r="CE73" s="379"/>
      <c r="CF73" s="379">
        <v>118.1</v>
      </c>
      <c r="CG73" s="379"/>
      <c r="CH73" s="379"/>
      <c r="CI73" s="379"/>
      <c r="CJ73" s="379"/>
      <c r="CK73" s="379"/>
      <c r="CL73" s="379"/>
      <c r="CM73" s="379"/>
      <c r="CN73" s="379">
        <v>120.6</v>
      </c>
      <c r="CO73" s="379"/>
      <c r="CP73" s="379"/>
      <c r="CQ73" s="379"/>
      <c r="CR73" s="379"/>
      <c r="CS73" s="379"/>
      <c r="CT73" s="379"/>
      <c r="CU73" s="379"/>
      <c r="CV73" s="379">
        <v>128.19999999999999</v>
      </c>
      <c r="CW73" s="379"/>
      <c r="CX73" s="379"/>
      <c r="CY73" s="379"/>
      <c r="CZ73" s="379"/>
      <c r="DA73" s="379"/>
      <c r="DB73" s="379"/>
      <c r="DC73" s="379"/>
    </row>
    <row r="74" spans="2:107" ht="13" x14ac:dyDescent="0.2">
      <c r="B74" s="259"/>
      <c r="G74" s="394"/>
      <c r="H74" s="394"/>
      <c r="I74" s="394"/>
      <c r="J74" s="394"/>
      <c r="K74" s="378"/>
      <c r="L74" s="378"/>
      <c r="M74" s="378"/>
      <c r="N74" s="378"/>
      <c r="AM74" s="359"/>
      <c r="AN74" s="382"/>
      <c r="AO74" s="382"/>
      <c r="AP74" s="382"/>
      <c r="AQ74" s="382"/>
      <c r="AR74" s="382"/>
      <c r="AS74" s="382"/>
      <c r="AT74" s="382"/>
      <c r="AU74" s="382"/>
      <c r="AV74" s="382"/>
      <c r="AW74" s="382"/>
      <c r="AX74" s="382"/>
      <c r="AY74" s="382"/>
      <c r="AZ74" s="382"/>
      <c r="BA74" s="382"/>
      <c r="BB74" s="382"/>
      <c r="BC74" s="382"/>
      <c r="BD74" s="382"/>
      <c r="BE74" s="382"/>
      <c r="BF74" s="382"/>
      <c r="BG74" s="382"/>
      <c r="BH74" s="382"/>
      <c r="BI74" s="382"/>
      <c r="BJ74" s="382"/>
      <c r="BK74" s="382"/>
      <c r="BL74" s="382"/>
      <c r="BM74" s="382"/>
      <c r="BN74" s="382"/>
      <c r="BO74" s="382"/>
      <c r="BP74" s="379"/>
      <c r="BQ74" s="379"/>
      <c r="BR74" s="379"/>
      <c r="BS74" s="379"/>
      <c r="BT74" s="379"/>
      <c r="BU74" s="379"/>
      <c r="BV74" s="379"/>
      <c r="BW74" s="379"/>
      <c r="BX74" s="379"/>
      <c r="BY74" s="379"/>
      <c r="BZ74" s="379"/>
      <c r="CA74" s="379"/>
      <c r="CB74" s="379"/>
      <c r="CC74" s="379"/>
      <c r="CD74" s="379"/>
      <c r="CE74" s="379"/>
      <c r="CF74" s="379"/>
      <c r="CG74" s="379"/>
      <c r="CH74" s="379"/>
      <c r="CI74" s="379"/>
      <c r="CJ74" s="379"/>
      <c r="CK74" s="379"/>
      <c r="CL74" s="379"/>
      <c r="CM74" s="379"/>
      <c r="CN74" s="379"/>
      <c r="CO74" s="379"/>
      <c r="CP74" s="379"/>
      <c r="CQ74" s="379"/>
      <c r="CR74" s="379"/>
      <c r="CS74" s="379"/>
      <c r="CT74" s="379"/>
      <c r="CU74" s="379"/>
      <c r="CV74" s="379"/>
      <c r="CW74" s="379"/>
      <c r="CX74" s="379"/>
      <c r="CY74" s="379"/>
      <c r="CZ74" s="379"/>
      <c r="DA74" s="379"/>
      <c r="DB74" s="379"/>
      <c r="DC74" s="379"/>
    </row>
    <row r="75" spans="2:107" ht="13" x14ac:dyDescent="0.2">
      <c r="B75" s="259"/>
      <c r="G75" s="394"/>
      <c r="H75" s="394"/>
      <c r="I75" s="377"/>
      <c r="J75" s="377"/>
      <c r="K75" s="384"/>
      <c r="L75" s="384"/>
      <c r="M75" s="384"/>
      <c r="N75" s="384"/>
      <c r="AM75" s="359"/>
      <c r="AN75" s="382"/>
      <c r="AO75" s="382"/>
      <c r="AP75" s="382"/>
      <c r="AQ75" s="382"/>
      <c r="AR75" s="382"/>
      <c r="AS75" s="382"/>
      <c r="AT75" s="382"/>
      <c r="AU75" s="382"/>
      <c r="AV75" s="382"/>
      <c r="AW75" s="382"/>
      <c r="AX75" s="382"/>
      <c r="AY75" s="382"/>
      <c r="AZ75" s="382"/>
      <c r="BA75" s="382"/>
      <c r="BB75" s="382" t="s">
        <v>582</v>
      </c>
      <c r="BC75" s="382"/>
      <c r="BD75" s="382"/>
      <c r="BE75" s="382"/>
      <c r="BF75" s="382"/>
      <c r="BG75" s="382"/>
      <c r="BH75" s="382"/>
      <c r="BI75" s="382"/>
      <c r="BJ75" s="382"/>
      <c r="BK75" s="382"/>
      <c r="BL75" s="382"/>
      <c r="BM75" s="382"/>
      <c r="BN75" s="382"/>
      <c r="BO75" s="382"/>
      <c r="BP75" s="379">
        <v>11.6</v>
      </c>
      <c r="BQ75" s="379"/>
      <c r="BR75" s="379"/>
      <c r="BS75" s="379"/>
      <c r="BT75" s="379"/>
      <c r="BU75" s="379"/>
      <c r="BV75" s="379"/>
      <c r="BW75" s="379"/>
      <c r="BX75" s="379">
        <v>11.1</v>
      </c>
      <c r="BY75" s="379"/>
      <c r="BZ75" s="379"/>
      <c r="CA75" s="379"/>
      <c r="CB75" s="379"/>
      <c r="CC75" s="379"/>
      <c r="CD75" s="379"/>
      <c r="CE75" s="379"/>
      <c r="CF75" s="379">
        <v>10.199999999999999</v>
      </c>
      <c r="CG75" s="379"/>
      <c r="CH75" s="379"/>
      <c r="CI75" s="379"/>
      <c r="CJ75" s="379"/>
      <c r="CK75" s="379"/>
      <c r="CL75" s="379"/>
      <c r="CM75" s="379"/>
      <c r="CN75" s="379">
        <v>10.1</v>
      </c>
      <c r="CO75" s="379"/>
      <c r="CP75" s="379"/>
      <c r="CQ75" s="379"/>
      <c r="CR75" s="379"/>
      <c r="CS75" s="379"/>
      <c r="CT75" s="379"/>
      <c r="CU75" s="379"/>
      <c r="CV75" s="379">
        <v>10.199999999999999</v>
      </c>
      <c r="CW75" s="379"/>
      <c r="CX75" s="379"/>
      <c r="CY75" s="379"/>
      <c r="CZ75" s="379"/>
      <c r="DA75" s="379"/>
      <c r="DB75" s="379"/>
      <c r="DC75" s="379"/>
    </row>
    <row r="76" spans="2:107" ht="13" x14ac:dyDescent="0.2">
      <c r="B76" s="259"/>
      <c r="G76" s="394"/>
      <c r="H76" s="394"/>
      <c r="I76" s="377"/>
      <c r="J76" s="377"/>
      <c r="K76" s="384"/>
      <c r="L76" s="384"/>
      <c r="M76" s="384"/>
      <c r="N76" s="384"/>
      <c r="AM76" s="359"/>
      <c r="AN76" s="382"/>
      <c r="AO76" s="382"/>
      <c r="AP76" s="382"/>
      <c r="AQ76" s="382"/>
      <c r="AR76" s="382"/>
      <c r="AS76" s="382"/>
      <c r="AT76" s="382"/>
      <c r="AU76" s="382"/>
      <c r="AV76" s="382"/>
      <c r="AW76" s="382"/>
      <c r="AX76" s="382"/>
      <c r="AY76" s="382"/>
      <c r="AZ76" s="382"/>
      <c r="BA76" s="382"/>
      <c r="BB76" s="382"/>
      <c r="BC76" s="382"/>
      <c r="BD76" s="382"/>
      <c r="BE76" s="382"/>
      <c r="BF76" s="382"/>
      <c r="BG76" s="382"/>
      <c r="BH76" s="382"/>
      <c r="BI76" s="382"/>
      <c r="BJ76" s="382"/>
      <c r="BK76" s="382"/>
      <c r="BL76" s="382"/>
      <c r="BM76" s="382"/>
      <c r="BN76" s="382"/>
      <c r="BO76" s="382"/>
      <c r="BP76" s="379"/>
      <c r="BQ76" s="379"/>
      <c r="BR76" s="379"/>
      <c r="BS76" s="379"/>
      <c r="BT76" s="379"/>
      <c r="BU76" s="379"/>
      <c r="BV76" s="379"/>
      <c r="BW76" s="379"/>
      <c r="BX76" s="379"/>
      <c r="BY76" s="379"/>
      <c r="BZ76" s="379"/>
      <c r="CA76" s="379"/>
      <c r="CB76" s="379"/>
      <c r="CC76" s="379"/>
      <c r="CD76" s="379"/>
      <c r="CE76" s="379"/>
      <c r="CF76" s="379"/>
      <c r="CG76" s="379"/>
      <c r="CH76" s="379"/>
      <c r="CI76" s="379"/>
      <c r="CJ76" s="379"/>
      <c r="CK76" s="379"/>
      <c r="CL76" s="379"/>
      <c r="CM76" s="379"/>
      <c r="CN76" s="379"/>
      <c r="CO76" s="379"/>
      <c r="CP76" s="379"/>
      <c r="CQ76" s="379"/>
      <c r="CR76" s="379"/>
      <c r="CS76" s="379"/>
      <c r="CT76" s="379"/>
      <c r="CU76" s="379"/>
      <c r="CV76" s="379"/>
      <c r="CW76" s="379"/>
      <c r="CX76" s="379"/>
      <c r="CY76" s="379"/>
      <c r="CZ76" s="379"/>
      <c r="DA76" s="379"/>
      <c r="DB76" s="379"/>
      <c r="DC76" s="379"/>
    </row>
    <row r="77" spans="2:107" ht="13" x14ac:dyDescent="0.2">
      <c r="B77" s="259"/>
      <c r="G77" s="377"/>
      <c r="H77" s="377"/>
      <c r="I77" s="377"/>
      <c r="J77" s="377"/>
      <c r="K77" s="378"/>
      <c r="L77" s="378"/>
      <c r="M77" s="378"/>
      <c r="N77" s="378"/>
      <c r="AN77" s="383" t="s">
        <v>580</v>
      </c>
      <c r="AO77" s="383"/>
      <c r="AP77" s="383"/>
      <c r="AQ77" s="383"/>
      <c r="AR77" s="383"/>
      <c r="AS77" s="383"/>
      <c r="AT77" s="383"/>
      <c r="AU77" s="383"/>
      <c r="AV77" s="383"/>
      <c r="AW77" s="383"/>
      <c r="AX77" s="383"/>
      <c r="AY77" s="383"/>
      <c r="AZ77" s="383"/>
      <c r="BA77" s="383"/>
      <c r="BB77" s="382" t="s">
        <v>578</v>
      </c>
      <c r="BC77" s="382"/>
      <c r="BD77" s="382"/>
      <c r="BE77" s="382"/>
      <c r="BF77" s="382"/>
      <c r="BG77" s="382"/>
      <c r="BH77" s="382"/>
      <c r="BI77" s="382"/>
      <c r="BJ77" s="382"/>
      <c r="BK77" s="382"/>
      <c r="BL77" s="382"/>
      <c r="BM77" s="382"/>
      <c r="BN77" s="382"/>
      <c r="BO77" s="382"/>
      <c r="BP77" s="379">
        <v>25.5</v>
      </c>
      <c r="BQ77" s="379"/>
      <c r="BR77" s="379"/>
      <c r="BS77" s="379"/>
      <c r="BT77" s="379"/>
      <c r="BU77" s="379"/>
      <c r="BV77" s="379"/>
      <c r="BW77" s="379"/>
      <c r="BX77" s="379">
        <v>25.1</v>
      </c>
      <c r="BY77" s="379"/>
      <c r="BZ77" s="379"/>
      <c r="CA77" s="379"/>
      <c r="CB77" s="379"/>
      <c r="CC77" s="379"/>
      <c r="CD77" s="379"/>
      <c r="CE77" s="379"/>
      <c r="CF77" s="379">
        <v>18</v>
      </c>
      <c r="CG77" s="379"/>
      <c r="CH77" s="379"/>
      <c r="CI77" s="379"/>
      <c r="CJ77" s="379"/>
      <c r="CK77" s="379"/>
      <c r="CL77" s="379"/>
      <c r="CM77" s="379"/>
      <c r="CN77" s="379">
        <v>12.7</v>
      </c>
      <c r="CO77" s="379"/>
      <c r="CP77" s="379"/>
      <c r="CQ77" s="379"/>
      <c r="CR77" s="379"/>
      <c r="CS77" s="379"/>
      <c r="CT77" s="379"/>
      <c r="CU77" s="379"/>
      <c r="CV77" s="379">
        <v>10</v>
      </c>
      <c r="CW77" s="379"/>
      <c r="CX77" s="379"/>
      <c r="CY77" s="379"/>
      <c r="CZ77" s="379"/>
      <c r="DA77" s="379"/>
      <c r="DB77" s="379"/>
      <c r="DC77" s="379"/>
    </row>
    <row r="78" spans="2:107" ht="13" x14ac:dyDescent="0.2">
      <c r="B78" s="259"/>
      <c r="G78" s="377"/>
      <c r="H78" s="377"/>
      <c r="I78" s="377"/>
      <c r="J78" s="377"/>
      <c r="K78" s="378"/>
      <c r="L78" s="378"/>
      <c r="M78" s="378"/>
      <c r="N78" s="378"/>
      <c r="AN78" s="383"/>
      <c r="AO78" s="383"/>
      <c r="AP78" s="383"/>
      <c r="AQ78" s="383"/>
      <c r="AR78" s="383"/>
      <c r="AS78" s="383"/>
      <c r="AT78" s="383"/>
      <c r="AU78" s="383"/>
      <c r="AV78" s="383"/>
      <c r="AW78" s="383"/>
      <c r="AX78" s="383"/>
      <c r="AY78" s="383"/>
      <c r="AZ78" s="383"/>
      <c r="BA78" s="383"/>
      <c r="BB78" s="382"/>
      <c r="BC78" s="382"/>
      <c r="BD78" s="382"/>
      <c r="BE78" s="382"/>
      <c r="BF78" s="382"/>
      <c r="BG78" s="382"/>
      <c r="BH78" s="382"/>
      <c r="BI78" s="382"/>
      <c r="BJ78" s="382"/>
      <c r="BK78" s="382"/>
      <c r="BL78" s="382"/>
      <c r="BM78" s="382"/>
      <c r="BN78" s="382"/>
      <c r="BO78" s="382"/>
      <c r="BP78" s="379"/>
      <c r="BQ78" s="379"/>
      <c r="BR78" s="379"/>
      <c r="BS78" s="379"/>
      <c r="BT78" s="379"/>
      <c r="BU78" s="379"/>
      <c r="BV78" s="379"/>
      <c r="BW78" s="379"/>
      <c r="BX78" s="379"/>
      <c r="BY78" s="379"/>
      <c r="BZ78" s="379"/>
      <c r="CA78" s="379"/>
      <c r="CB78" s="379"/>
      <c r="CC78" s="379"/>
      <c r="CD78" s="379"/>
      <c r="CE78" s="379"/>
      <c r="CF78" s="379"/>
      <c r="CG78" s="379"/>
      <c r="CH78" s="379"/>
      <c r="CI78" s="379"/>
      <c r="CJ78" s="379"/>
      <c r="CK78" s="379"/>
      <c r="CL78" s="379"/>
      <c r="CM78" s="379"/>
      <c r="CN78" s="379"/>
      <c r="CO78" s="379"/>
      <c r="CP78" s="379"/>
      <c r="CQ78" s="379"/>
      <c r="CR78" s="379"/>
      <c r="CS78" s="379"/>
      <c r="CT78" s="379"/>
      <c r="CU78" s="379"/>
      <c r="CV78" s="379"/>
      <c r="CW78" s="379"/>
      <c r="CX78" s="379"/>
      <c r="CY78" s="379"/>
      <c r="CZ78" s="379"/>
      <c r="DA78" s="379"/>
      <c r="DB78" s="379"/>
      <c r="DC78" s="379"/>
    </row>
    <row r="79" spans="2:107" ht="13" x14ac:dyDescent="0.2">
      <c r="B79" s="259"/>
      <c r="G79" s="377"/>
      <c r="H79" s="377"/>
      <c r="I79" s="380"/>
      <c r="J79" s="380"/>
      <c r="K79" s="381"/>
      <c r="L79" s="381"/>
      <c r="M79" s="381"/>
      <c r="N79" s="381"/>
      <c r="AN79" s="383"/>
      <c r="AO79" s="383"/>
      <c r="AP79" s="383"/>
      <c r="AQ79" s="383"/>
      <c r="AR79" s="383"/>
      <c r="AS79" s="383"/>
      <c r="AT79" s="383"/>
      <c r="AU79" s="383"/>
      <c r="AV79" s="383"/>
      <c r="AW79" s="383"/>
      <c r="AX79" s="383"/>
      <c r="AY79" s="383"/>
      <c r="AZ79" s="383"/>
      <c r="BA79" s="383"/>
      <c r="BB79" s="382" t="s">
        <v>582</v>
      </c>
      <c r="BC79" s="382"/>
      <c r="BD79" s="382"/>
      <c r="BE79" s="382"/>
      <c r="BF79" s="382"/>
      <c r="BG79" s="382"/>
      <c r="BH79" s="382"/>
      <c r="BI79" s="382"/>
      <c r="BJ79" s="382"/>
      <c r="BK79" s="382"/>
      <c r="BL79" s="382"/>
      <c r="BM79" s="382"/>
      <c r="BN79" s="382"/>
      <c r="BO79" s="382"/>
      <c r="BP79" s="379">
        <v>6.6</v>
      </c>
      <c r="BQ79" s="379"/>
      <c r="BR79" s="379"/>
      <c r="BS79" s="379"/>
      <c r="BT79" s="379"/>
      <c r="BU79" s="379"/>
      <c r="BV79" s="379"/>
      <c r="BW79" s="379"/>
      <c r="BX79" s="379">
        <v>6.4</v>
      </c>
      <c r="BY79" s="379"/>
      <c r="BZ79" s="379"/>
      <c r="CA79" s="379"/>
      <c r="CB79" s="379"/>
      <c r="CC79" s="379"/>
      <c r="CD79" s="379"/>
      <c r="CE79" s="379"/>
      <c r="CF79" s="379">
        <v>6.6</v>
      </c>
      <c r="CG79" s="379"/>
      <c r="CH79" s="379"/>
      <c r="CI79" s="379"/>
      <c r="CJ79" s="379"/>
      <c r="CK79" s="379"/>
      <c r="CL79" s="379"/>
      <c r="CM79" s="379"/>
      <c r="CN79" s="379">
        <v>6.6</v>
      </c>
      <c r="CO79" s="379"/>
      <c r="CP79" s="379"/>
      <c r="CQ79" s="379"/>
      <c r="CR79" s="379"/>
      <c r="CS79" s="379"/>
      <c r="CT79" s="379"/>
      <c r="CU79" s="379"/>
      <c r="CV79" s="379">
        <v>6.7</v>
      </c>
      <c r="CW79" s="379"/>
      <c r="CX79" s="379"/>
      <c r="CY79" s="379"/>
      <c r="CZ79" s="379"/>
      <c r="DA79" s="379"/>
      <c r="DB79" s="379"/>
      <c r="DC79" s="379"/>
    </row>
    <row r="80" spans="2:107" ht="13" x14ac:dyDescent="0.2">
      <c r="B80" s="259"/>
      <c r="G80" s="377"/>
      <c r="H80" s="377"/>
      <c r="I80" s="380"/>
      <c r="J80" s="380"/>
      <c r="K80" s="381"/>
      <c r="L80" s="381"/>
      <c r="M80" s="381"/>
      <c r="N80" s="381"/>
      <c r="AN80" s="383"/>
      <c r="AO80" s="383"/>
      <c r="AP80" s="383"/>
      <c r="AQ80" s="383"/>
      <c r="AR80" s="383"/>
      <c r="AS80" s="383"/>
      <c r="AT80" s="383"/>
      <c r="AU80" s="383"/>
      <c r="AV80" s="383"/>
      <c r="AW80" s="383"/>
      <c r="AX80" s="383"/>
      <c r="AY80" s="383"/>
      <c r="AZ80" s="383"/>
      <c r="BA80" s="383"/>
      <c r="BB80" s="382"/>
      <c r="BC80" s="382"/>
      <c r="BD80" s="382"/>
      <c r="BE80" s="382"/>
      <c r="BF80" s="382"/>
      <c r="BG80" s="382"/>
      <c r="BH80" s="382"/>
      <c r="BI80" s="382"/>
      <c r="BJ80" s="382"/>
      <c r="BK80" s="382"/>
      <c r="BL80" s="382"/>
      <c r="BM80" s="382"/>
      <c r="BN80" s="382"/>
      <c r="BO80" s="382"/>
      <c r="BP80" s="379"/>
      <c r="BQ80" s="379"/>
      <c r="BR80" s="379"/>
      <c r="BS80" s="379"/>
      <c r="BT80" s="379"/>
      <c r="BU80" s="379"/>
      <c r="BV80" s="379"/>
      <c r="BW80" s="379"/>
      <c r="BX80" s="379"/>
      <c r="BY80" s="379"/>
      <c r="BZ80" s="379"/>
      <c r="CA80" s="379"/>
      <c r="CB80" s="379"/>
      <c r="CC80" s="379"/>
      <c r="CD80" s="379"/>
      <c r="CE80" s="379"/>
      <c r="CF80" s="379"/>
      <c r="CG80" s="379"/>
      <c r="CH80" s="379"/>
      <c r="CI80" s="379"/>
      <c r="CJ80" s="379"/>
      <c r="CK80" s="379"/>
      <c r="CL80" s="379"/>
      <c r="CM80" s="379"/>
      <c r="CN80" s="379"/>
      <c r="CO80" s="379"/>
      <c r="CP80" s="379"/>
      <c r="CQ80" s="379"/>
      <c r="CR80" s="379"/>
      <c r="CS80" s="379"/>
      <c r="CT80" s="379"/>
      <c r="CU80" s="379"/>
      <c r="CV80" s="379"/>
      <c r="CW80" s="379"/>
      <c r="CX80" s="379"/>
      <c r="CY80" s="379"/>
      <c r="CZ80" s="379"/>
      <c r="DA80" s="379"/>
      <c r="DB80" s="379"/>
      <c r="DC80" s="379"/>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1OY7BhbbIXQTKlg7mgT2MlPpEYG4SIdnnAeFDSnetqcrE25CP3GoiR2cgwCcWTh7vknB53UFkP6O3rxb8wRqsw==" saltValue="KrNiDuxjNvgEVy6xV+pJL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CC039-BDEA-424C-B419-87DD024A9731}">
  <sheetPr>
    <pageSetUpPr fitToPage="1"/>
  </sheetPr>
  <dimension ref="A1:DR125"/>
  <sheetViews>
    <sheetView showGridLines="0" topLeftCell="C85" zoomScale="115" zoomScaleNormal="115" zoomScaleSheetLayoutView="70" workbookViewId="0">
      <selection activeCell="AE112" sqref="AE112"/>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E1NgKDL26Mg3d2HgYlA0UM6dJZLHzXAkhyJ+nVbXcGvTDxvvsRJJ8gFapwXbGPc09TLqv9wXBbQlYutRUDyUAQ==" saltValue="hJuo/+G5sYhwsJ6pub3Ux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020B2-E7DE-4238-8205-3CE427F453A7}">
  <sheetPr>
    <pageSetUpPr fitToPage="1"/>
  </sheetPr>
  <dimension ref="A1:DR125"/>
  <sheetViews>
    <sheetView showGridLines="0" topLeftCell="A97" zoomScale="130" zoomScaleNormal="130" zoomScaleSheetLayoutView="55" workbookViewId="0">
      <selection activeCell="AF104" sqref="AF104"/>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YiiHXeElnFK8NHcA9Zi7bqmLZZ3t+ZaN9S+3vRadBRN7uzcSDx8yXM1IwRZ5lTIUCmjMt9yP0nq+dIvYT1Yq8Q==" saltValue="fEHITEpbeHnqAiCDJUIvD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522</v>
      </c>
      <c r="G2" s="149"/>
      <c r="H2" s="150"/>
    </row>
    <row r="3" spans="1:8" x14ac:dyDescent="0.2">
      <c r="A3" s="146" t="s">
        <v>515</v>
      </c>
      <c r="B3" s="151"/>
      <c r="C3" s="152"/>
      <c r="D3" s="153">
        <v>92085</v>
      </c>
      <c r="E3" s="154"/>
      <c r="F3" s="155">
        <v>62383</v>
      </c>
      <c r="G3" s="156"/>
      <c r="H3" s="157"/>
    </row>
    <row r="4" spans="1:8" x14ac:dyDescent="0.2">
      <c r="A4" s="158"/>
      <c r="B4" s="159"/>
      <c r="C4" s="160"/>
      <c r="D4" s="161">
        <v>67193</v>
      </c>
      <c r="E4" s="162"/>
      <c r="F4" s="163">
        <v>35325</v>
      </c>
      <c r="G4" s="164"/>
      <c r="H4" s="165"/>
    </row>
    <row r="5" spans="1:8" x14ac:dyDescent="0.2">
      <c r="A5" s="146" t="s">
        <v>517</v>
      </c>
      <c r="B5" s="151"/>
      <c r="C5" s="152"/>
      <c r="D5" s="153">
        <v>48975</v>
      </c>
      <c r="E5" s="154"/>
      <c r="F5" s="155">
        <v>63812</v>
      </c>
      <c r="G5" s="156"/>
      <c r="H5" s="157"/>
    </row>
    <row r="6" spans="1:8" x14ac:dyDescent="0.2">
      <c r="A6" s="158"/>
      <c r="B6" s="159"/>
      <c r="C6" s="160"/>
      <c r="D6" s="161">
        <v>22545</v>
      </c>
      <c r="E6" s="162"/>
      <c r="F6" s="163">
        <v>33848</v>
      </c>
      <c r="G6" s="164"/>
      <c r="H6" s="165"/>
    </row>
    <row r="7" spans="1:8" x14ac:dyDescent="0.2">
      <c r="A7" s="146" t="s">
        <v>518</v>
      </c>
      <c r="B7" s="151"/>
      <c r="C7" s="152"/>
      <c r="D7" s="153">
        <v>61859</v>
      </c>
      <c r="E7" s="154"/>
      <c r="F7" s="155">
        <v>54225</v>
      </c>
      <c r="G7" s="156"/>
      <c r="H7" s="157"/>
    </row>
    <row r="8" spans="1:8" x14ac:dyDescent="0.2">
      <c r="A8" s="158"/>
      <c r="B8" s="159"/>
      <c r="C8" s="160"/>
      <c r="D8" s="161">
        <v>18109</v>
      </c>
      <c r="E8" s="162"/>
      <c r="F8" s="163">
        <v>27337</v>
      </c>
      <c r="G8" s="164"/>
      <c r="H8" s="165"/>
    </row>
    <row r="9" spans="1:8" x14ac:dyDescent="0.2">
      <c r="A9" s="146" t="s">
        <v>519</v>
      </c>
      <c r="B9" s="151"/>
      <c r="C9" s="152"/>
      <c r="D9" s="153">
        <v>64302</v>
      </c>
      <c r="E9" s="154"/>
      <c r="F9" s="155">
        <v>54016</v>
      </c>
      <c r="G9" s="156"/>
      <c r="H9" s="157"/>
    </row>
    <row r="10" spans="1:8" x14ac:dyDescent="0.2">
      <c r="A10" s="158"/>
      <c r="B10" s="159"/>
      <c r="C10" s="160"/>
      <c r="D10" s="161">
        <v>23051</v>
      </c>
      <c r="E10" s="162"/>
      <c r="F10" s="163">
        <v>28078</v>
      </c>
      <c r="G10" s="164"/>
      <c r="H10" s="165"/>
    </row>
    <row r="11" spans="1:8" x14ac:dyDescent="0.2">
      <c r="A11" s="146" t="s">
        <v>520</v>
      </c>
      <c r="B11" s="151"/>
      <c r="C11" s="152"/>
      <c r="D11" s="153">
        <v>63715</v>
      </c>
      <c r="E11" s="154"/>
      <c r="F11" s="155">
        <v>52786</v>
      </c>
      <c r="G11" s="156"/>
      <c r="H11" s="157"/>
    </row>
    <row r="12" spans="1:8" x14ac:dyDescent="0.2">
      <c r="A12" s="158"/>
      <c r="B12" s="159"/>
      <c r="C12" s="166"/>
      <c r="D12" s="161">
        <v>34774</v>
      </c>
      <c r="E12" s="162"/>
      <c r="F12" s="163">
        <v>28742</v>
      </c>
      <c r="G12" s="164"/>
      <c r="H12" s="165"/>
    </row>
    <row r="13" spans="1:8" x14ac:dyDescent="0.2">
      <c r="A13" s="146"/>
      <c r="B13" s="151"/>
      <c r="C13" s="152"/>
      <c r="D13" s="153">
        <v>66187</v>
      </c>
      <c r="E13" s="154"/>
      <c r="F13" s="155">
        <v>57444</v>
      </c>
      <c r="G13" s="167"/>
      <c r="H13" s="157"/>
    </row>
    <row r="14" spans="1:8" x14ac:dyDescent="0.2">
      <c r="A14" s="158"/>
      <c r="B14" s="159"/>
      <c r="C14" s="160"/>
      <c r="D14" s="161">
        <v>33134</v>
      </c>
      <c r="E14" s="162"/>
      <c r="F14" s="163">
        <v>30666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5.29</v>
      </c>
      <c r="C19" s="168">
        <f>ROUND(VALUE(SUBSTITUTE(実質収支比率等に係る経年分析!G$48,"▲","-")),2)</f>
        <v>4.46</v>
      </c>
      <c r="D19" s="168">
        <f>ROUND(VALUE(SUBSTITUTE(実質収支比率等に係る経年分析!H$48,"▲","-")),2)</f>
        <v>4.67</v>
      </c>
      <c r="E19" s="168">
        <f>ROUND(VALUE(SUBSTITUTE(実質収支比率等に係る経年分析!I$48,"▲","-")),2)</f>
        <v>5.43</v>
      </c>
      <c r="F19" s="168">
        <f>ROUND(VALUE(SUBSTITUTE(実質収支比率等に係る経年分析!J$48,"▲","-")),2)</f>
        <v>4.43</v>
      </c>
    </row>
    <row r="20" spans="1:11" x14ac:dyDescent="0.2">
      <c r="A20" s="168" t="s">
        <v>53</v>
      </c>
      <c r="B20" s="168">
        <f>ROUND(VALUE(SUBSTITUTE(実質収支比率等に係る経年分析!F$47,"▲","-")),2)</f>
        <v>12.53</v>
      </c>
      <c r="C20" s="168">
        <f>ROUND(VALUE(SUBSTITUTE(実質収支比率等に係る経年分析!G$47,"▲","-")),2)</f>
        <v>12.65</v>
      </c>
      <c r="D20" s="168">
        <f>ROUND(VALUE(SUBSTITUTE(実質収支比率等に係る経年分析!H$47,"▲","-")),2)</f>
        <v>13.26</v>
      </c>
      <c r="E20" s="168">
        <f>ROUND(VALUE(SUBSTITUTE(実質収支比率等に係る経年分析!I$47,"▲","-")),2)</f>
        <v>11.23</v>
      </c>
      <c r="F20" s="168">
        <f>ROUND(VALUE(SUBSTITUTE(実質収支比率等に係る経年分析!J$47,"▲","-")),2)</f>
        <v>8.33</v>
      </c>
    </row>
    <row r="21" spans="1:11" x14ac:dyDescent="0.2">
      <c r="A21" s="168" t="s">
        <v>54</v>
      </c>
      <c r="B21" s="168">
        <f>IF(ISNUMBER(VALUE(SUBSTITUTE(実質収支比率等に係る経年分析!F$49,"▲","-"))),ROUND(VALUE(SUBSTITUTE(実質収支比率等に係る経年分析!F$49,"▲","-")),2),NA())</f>
        <v>0.48</v>
      </c>
      <c r="C21" s="168">
        <f>IF(ISNUMBER(VALUE(SUBSTITUTE(実質収支比率等に係る経年分析!G$49,"▲","-"))),ROUND(VALUE(SUBSTITUTE(実質収支比率等に係る経年分析!G$49,"▲","-")),2),NA())</f>
        <v>-0.27</v>
      </c>
      <c r="D21" s="168">
        <f>IF(ISNUMBER(VALUE(SUBSTITUTE(実質収支比率等に係る経年分析!H$49,"▲","-"))),ROUND(VALUE(SUBSTITUTE(実質収支比率等に係る経年分析!H$49,"▲","-")),2),NA())</f>
        <v>1.58</v>
      </c>
      <c r="E21" s="168">
        <f>IF(ISNUMBER(VALUE(SUBSTITUTE(実質収支比率等に係る経年分析!I$49,"▲","-"))),ROUND(VALUE(SUBSTITUTE(実質収支比率等に係る経年分析!I$49,"▲","-")),2),NA())</f>
        <v>-1.73</v>
      </c>
      <c r="F21" s="168">
        <f>IF(ISNUMBER(VALUE(SUBSTITUTE(実質収支比率等に係る経年分析!J$49,"▲","-"))),ROUND(VALUE(SUBSTITUTE(実質収支比率等に係る経年分析!J$49,"▲","-")),2),NA())</f>
        <v>-3.51</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後期高齢者医療</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国民健康保険</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0.32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0.67</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0.45</v>
      </c>
    </row>
    <row r="32" spans="1:11" x14ac:dyDescent="0.2">
      <c r="A32" s="169" t="str">
        <f>IF(連結実質赤字比率に係る赤字・黒字の構成分析!C$38="",NA(),連結実質赤字比率に係る赤字・黒字の構成分析!C$38)</f>
        <v>工業用水道事業</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1.44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0.65</v>
      </c>
    </row>
    <row r="33" spans="1:16" x14ac:dyDescent="0.2">
      <c r="A33" s="169" t="str">
        <f>IF(連結実質赤字比率に係る赤字・黒字の構成分析!C$37="",NA(),連結実質赤字比率に係る赤字・黒字の構成分析!C$37)</f>
        <v>介護保険</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0.56000000000000005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0.75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0.83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0.65</v>
      </c>
    </row>
    <row r="34" spans="1:16" x14ac:dyDescent="0.2">
      <c r="A34" s="169" t="str">
        <f>IF(連結実質赤字比率に係る赤字・黒字の構成分析!C$36="",NA(),連結実質赤字比率に係る赤字・黒字の構成分析!C$36)</f>
        <v>下水道事業</v>
      </c>
      <c r="B34" s="169">
        <f>IF(ROUND(VALUE(SUBSTITUTE(連結実質赤字比率に係る赤字・黒字の構成分析!F$36,"▲", "-")), 2) &lt; 0, ABS(ROUND(VALUE(SUBSTITUTE(連結実質赤字比率に係る赤字・黒字の構成分析!F$36,"▲", "-")), 2)), NA())</f>
        <v>1.65</v>
      </c>
      <c r="C34" s="169" t="e">
        <f>IF(ROUND(VALUE(SUBSTITUTE(連結実質赤字比率に係る赤字・黒字の構成分析!F$36,"▲", "-")), 2) &gt;= 0, ABS(ROUND(VALUE(SUBSTITUTE(連結実質赤字比率に係る赤字・黒字の構成分析!F$36,"▲", "-")), 2)), NA())</f>
        <v>#N/A</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2.4500000000000002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2.69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3.78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3.3</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5.28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4.46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4.67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5.42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4.43</v>
      </c>
    </row>
    <row r="36" spans="1:16" x14ac:dyDescent="0.2">
      <c r="A36" s="169" t="str">
        <f>IF(連結実質赤字比率に係る赤字・黒字の構成分析!C$34="",NA(),連結実質赤字比率に係る赤字・黒字の構成分析!C$34)</f>
        <v>水道事業</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13.48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9.89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10.72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11.39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10.19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3990</v>
      </c>
      <c r="E42" s="170"/>
      <c r="F42" s="170"/>
      <c r="G42" s="170">
        <f>'実質公債費比率（分子）の構造'!L$52</f>
        <v>4001</v>
      </c>
      <c r="H42" s="170"/>
      <c r="I42" s="170"/>
      <c r="J42" s="170">
        <f>'実質公債費比率（分子）の構造'!M$52</f>
        <v>4012</v>
      </c>
      <c r="K42" s="170"/>
      <c r="L42" s="170"/>
      <c r="M42" s="170">
        <f>'実質公債費比率（分子）の構造'!N$52</f>
        <v>3995</v>
      </c>
      <c r="N42" s="170"/>
      <c r="O42" s="170"/>
      <c r="P42" s="170">
        <f>'実質公債費比率（分子）の構造'!O$52</f>
        <v>3992</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340</v>
      </c>
      <c r="C44" s="170"/>
      <c r="D44" s="170"/>
      <c r="E44" s="170">
        <f>'実質公債費比率（分子）の構造'!L$50</f>
        <v>339</v>
      </c>
      <c r="F44" s="170"/>
      <c r="G44" s="170"/>
      <c r="H44" s="170">
        <f>'実質公債費比率（分子）の構造'!M$50</f>
        <v>156</v>
      </c>
      <c r="I44" s="170"/>
      <c r="J44" s="170"/>
      <c r="K44" s="170">
        <f>'実質公債費比率（分子）の構造'!N$50</f>
        <v>156</v>
      </c>
      <c r="L44" s="170"/>
      <c r="M44" s="170"/>
      <c r="N44" s="170">
        <f>'実質公債費比率（分子）の構造'!O$50</f>
        <v>3</v>
      </c>
      <c r="O44" s="170"/>
      <c r="P44" s="170"/>
    </row>
    <row r="45" spans="1:16" x14ac:dyDescent="0.2">
      <c r="A45" s="170" t="s">
        <v>63</v>
      </c>
      <c r="B45" s="170">
        <f>'実質公債費比率（分子）の構造'!K$49</f>
        <v>364</v>
      </c>
      <c r="C45" s="170"/>
      <c r="D45" s="170"/>
      <c r="E45" s="170">
        <f>'実質公債費比率（分子）の構造'!L$49</f>
        <v>258</v>
      </c>
      <c r="F45" s="170"/>
      <c r="G45" s="170"/>
      <c r="H45" s="170">
        <f>'実質公債費比率（分子）の構造'!M$49</f>
        <v>264</v>
      </c>
      <c r="I45" s="170"/>
      <c r="J45" s="170"/>
      <c r="K45" s="170">
        <f>'実質公債費比率（分子）の構造'!N$49</f>
        <v>329</v>
      </c>
      <c r="L45" s="170"/>
      <c r="M45" s="170"/>
      <c r="N45" s="170">
        <f>'実質公債費比率（分子）の構造'!O$49</f>
        <v>409</v>
      </c>
      <c r="O45" s="170"/>
      <c r="P45" s="170"/>
    </row>
    <row r="46" spans="1:16" x14ac:dyDescent="0.2">
      <c r="A46" s="170" t="s">
        <v>64</v>
      </c>
      <c r="B46" s="170">
        <f>'実質公債費比率（分子）の構造'!K$48</f>
        <v>1223</v>
      </c>
      <c r="C46" s="170"/>
      <c r="D46" s="170"/>
      <c r="E46" s="170">
        <f>'実質公債費比率（分子）の構造'!L$48</f>
        <v>1122</v>
      </c>
      <c r="F46" s="170"/>
      <c r="G46" s="170"/>
      <c r="H46" s="170">
        <f>'実質公債費比率（分子）の構造'!M$48</f>
        <v>1193</v>
      </c>
      <c r="I46" s="170"/>
      <c r="J46" s="170"/>
      <c r="K46" s="170">
        <f>'実質公債費比率（分子）の構造'!N$48</f>
        <v>1050</v>
      </c>
      <c r="L46" s="170"/>
      <c r="M46" s="170"/>
      <c r="N46" s="170">
        <f>'実質公債費比率（分子）の構造'!O$48</f>
        <v>879</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3951</v>
      </c>
      <c r="C49" s="170"/>
      <c r="D49" s="170"/>
      <c r="E49" s="170">
        <f>'実質公債費比率（分子）の構造'!L$45</f>
        <v>3946</v>
      </c>
      <c r="F49" s="170"/>
      <c r="G49" s="170"/>
      <c r="H49" s="170">
        <f>'実質公債費比率（分子）の構造'!M$45</f>
        <v>4077</v>
      </c>
      <c r="I49" s="170"/>
      <c r="J49" s="170"/>
      <c r="K49" s="170">
        <f>'実質公債費比率（分子）の構造'!N$45</f>
        <v>4391</v>
      </c>
      <c r="L49" s="170"/>
      <c r="M49" s="170"/>
      <c r="N49" s="170">
        <f>'実質公債費比率（分子）の構造'!O$45</f>
        <v>4454</v>
      </c>
      <c r="O49" s="170"/>
      <c r="P49" s="170"/>
    </row>
    <row r="50" spans="1:16" x14ac:dyDescent="0.2">
      <c r="A50" s="170" t="s">
        <v>67</v>
      </c>
      <c r="B50" s="170" t="e">
        <f>NA()</f>
        <v>#N/A</v>
      </c>
      <c r="C50" s="170">
        <f>IF(ISNUMBER('実質公債費比率（分子）の構造'!K$53),'実質公債費比率（分子）の構造'!K$53,NA())</f>
        <v>1888</v>
      </c>
      <c r="D50" s="170" t="e">
        <f>NA()</f>
        <v>#N/A</v>
      </c>
      <c r="E50" s="170" t="e">
        <f>NA()</f>
        <v>#N/A</v>
      </c>
      <c r="F50" s="170">
        <f>IF(ISNUMBER('実質公債費比率（分子）の構造'!L$53),'実質公債費比率（分子）の構造'!L$53,NA())</f>
        <v>1664</v>
      </c>
      <c r="G50" s="170" t="e">
        <f>NA()</f>
        <v>#N/A</v>
      </c>
      <c r="H50" s="170" t="e">
        <f>NA()</f>
        <v>#N/A</v>
      </c>
      <c r="I50" s="170">
        <f>IF(ISNUMBER('実質公債費比率（分子）の構造'!M$53),'実質公債費比率（分子）の構造'!M$53,NA())</f>
        <v>1678</v>
      </c>
      <c r="J50" s="170" t="e">
        <f>NA()</f>
        <v>#N/A</v>
      </c>
      <c r="K50" s="170" t="e">
        <f>NA()</f>
        <v>#N/A</v>
      </c>
      <c r="L50" s="170">
        <f>IF(ISNUMBER('実質公債費比率（分子）の構造'!N$53),'実質公債費比率（分子）の構造'!N$53,NA())</f>
        <v>1931</v>
      </c>
      <c r="M50" s="170" t="e">
        <f>NA()</f>
        <v>#N/A</v>
      </c>
      <c r="N50" s="170" t="e">
        <f>NA()</f>
        <v>#N/A</v>
      </c>
      <c r="O50" s="170">
        <f>IF(ISNUMBER('実質公債費比率（分子）の構造'!O$53),'実質公債費比率（分子）の構造'!O$53,NA())</f>
        <v>1753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44043</v>
      </c>
      <c r="E56" s="169"/>
      <c r="F56" s="169"/>
      <c r="G56" s="169">
        <f>'将来負担比率（分子）の構造'!J$52</f>
        <v>44382</v>
      </c>
      <c r="H56" s="169"/>
      <c r="I56" s="169"/>
      <c r="J56" s="169">
        <f>'将来負担比率（分子）の構造'!K$52</f>
        <v>44021</v>
      </c>
      <c r="K56" s="169"/>
      <c r="L56" s="169"/>
      <c r="M56" s="169">
        <f>'将来負担比率（分子）の構造'!L$52</f>
        <v>41628</v>
      </c>
      <c r="N56" s="169"/>
      <c r="O56" s="169"/>
      <c r="P56" s="169">
        <f>'将来負担比率（分子）の構造'!M$52</f>
        <v>40284</v>
      </c>
    </row>
    <row r="57" spans="1:16" x14ac:dyDescent="0.2">
      <c r="A57" s="169" t="s">
        <v>42</v>
      </c>
      <c r="B57" s="169"/>
      <c r="C57" s="169"/>
      <c r="D57" s="169">
        <f>'将来負担比率（分子）の構造'!I$51</f>
        <v>8254</v>
      </c>
      <c r="E57" s="169"/>
      <c r="F57" s="169"/>
      <c r="G57" s="169">
        <f>'将来負担比率（分子）の構造'!J$51</f>
        <v>8073</v>
      </c>
      <c r="H57" s="169"/>
      <c r="I57" s="169"/>
      <c r="J57" s="169">
        <f>'将来負担比率（分子）の構造'!K$51</f>
        <v>7820</v>
      </c>
      <c r="K57" s="169"/>
      <c r="L57" s="169"/>
      <c r="M57" s="169">
        <f>'将来負担比率（分子）の構造'!L$51</f>
        <v>7695</v>
      </c>
      <c r="N57" s="169"/>
      <c r="O57" s="169"/>
      <c r="P57" s="169">
        <f>'将来負担比率（分子）の構造'!M$51</f>
        <v>7207</v>
      </c>
    </row>
    <row r="58" spans="1:16" x14ac:dyDescent="0.2">
      <c r="A58" s="169" t="s">
        <v>41</v>
      </c>
      <c r="B58" s="169"/>
      <c r="C58" s="169"/>
      <c r="D58" s="169">
        <f>'将来負担比率（分子）の構造'!I$50</f>
        <v>4374</v>
      </c>
      <c r="E58" s="169"/>
      <c r="F58" s="169"/>
      <c r="G58" s="169">
        <f>'将来負担比率（分子）の構造'!J$50</f>
        <v>4284</v>
      </c>
      <c r="H58" s="169"/>
      <c r="I58" s="169"/>
      <c r="J58" s="169">
        <f>'将来負担比率（分子）の構造'!K$50</f>
        <v>4600</v>
      </c>
      <c r="K58" s="169"/>
      <c r="L58" s="169"/>
      <c r="M58" s="169">
        <f>'将来負担比率（分子）の構造'!L$50</f>
        <v>4583</v>
      </c>
      <c r="N58" s="169"/>
      <c r="O58" s="169"/>
      <c r="P58" s="169">
        <f>'将来負担比率（分子）の構造'!M$50</f>
        <v>3895</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3674</v>
      </c>
      <c r="C62" s="169"/>
      <c r="D62" s="169"/>
      <c r="E62" s="169">
        <f>'将来負担比率（分子）の構造'!J$45</f>
        <v>3841</v>
      </c>
      <c r="F62" s="169"/>
      <c r="G62" s="169"/>
      <c r="H62" s="169">
        <f>'将来負担比率（分子）の構造'!K$45</f>
        <v>3792</v>
      </c>
      <c r="I62" s="169"/>
      <c r="J62" s="169"/>
      <c r="K62" s="169">
        <f>'将来負担比率（分子）の構造'!L$45</f>
        <v>3731</v>
      </c>
      <c r="L62" s="169"/>
      <c r="M62" s="169"/>
      <c r="N62" s="169">
        <f>'将来負担比率（分子）の構造'!M$45</f>
        <v>3930</v>
      </c>
      <c r="O62" s="169"/>
      <c r="P62" s="169"/>
    </row>
    <row r="63" spans="1:16" x14ac:dyDescent="0.2">
      <c r="A63" s="169" t="s">
        <v>34</v>
      </c>
      <c r="B63" s="169">
        <f>'将来負担比率（分子）の構造'!I$44</f>
        <v>2954</v>
      </c>
      <c r="C63" s="169"/>
      <c r="D63" s="169"/>
      <c r="E63" s="169">
        <f>'将来負担比率（分子）の構造'!J$44</f>
        <v>6748</v>
      </c>
      <c r="F63" s="169"/>
      <c r="G63" s="169"/>
      <c r="H63" s="169">
        <f>'将来負担比率（分子）の構造'!K$44</f>
        <v>6613</v>
      </c>
      <c r="I63" s="169"/>
      <c r="J63" s="169"/>
      <c r="K63" s="169">
        <f>'将来負担比率（分子）の構造'!L$44</f>
        <v>6365</v>
      </c>
      <c r="L63" s="169"/>
      <c r="M63" s="169"/>
      <c r="N63" s="169">
        <f>'将来負担比率（分子）の構造'!M$44</f>
        <v>6429</v>
      </c>
      <c r="O63" s="169"/>
      <c r="P63" s="169"/>
    </row>
    <row r="64" spans="1:16" x14ac:dyDescent="0.2">
      <c r="A64" s="169" t="s">
        <v>33</v>
      </c>
      <c r="B64" s="169">
        <f>'将来負担比率（分子）の構造'!I$43</f>
        <v>18671</v>
      </c>
      <c r="C64" s="169"/>
      <c r="D64" s="169"/>
      <c r="E64" s="169">
        <f>'将来負担比率（分子）の構造'!J$43</f>
        <v>18265</v>
      </c>
      <c r="F64" s="169"/>
      <c r="G64" s="169"/>
      <c r="H64" s="169">
        <f>'将来負担比率（分子）の構造'!K$43</f>
        <v>17878</v>
      </c>
      <c r="I64" s="169"/>
      <c r="J64" s="169"/>
      <c r="K64" s="169">
        <f>'将来負担比率（分子）の構造'!L$43</f>
        <v>17207</v>
      </c>
      <c r="L64" s="169"/>
      <c r="M64" s="169"/>
      <c r="N64" s="169">
        <f>'将来負担比率（分子）の構造'!M$43</f>
        <v>17159</v>
      </c>
      <c r="O64" s="169"/>
      <c r="P64" s="169"/>
    </row>
    <row r="65" spans="1:16" x14ac:dyDescent="0.2">
      <c r="A65" s="169" t="s">
        <v>32</v>
      </c>
      <c r="B65" s="169">
        <f>'将来負担比率（分子）の構造'!I$42</f>
        <v>3662</v>
      </c>
      <c r="C65" s="169"/>
      <c r="D65" s="169"/>
      <c r="E65" s="169">
        <f>'将来負担比率（分子）の構造'!J$42</f>
        <v>3119</v>
      </c>
      <c r="F65" s="169"/>
      <c r="G65" s="169"/>
      <c r="H65" s="169">
        <f>'将来負担比率（分子）の構造'!K$42</f>
        <v>2944</v>
      </c>
      <c r="I65" s="169"/>
      <c r="J65" s="169"/>
      <c r="K65" s="169">
        <f>'将来負担比率（分子）の構造'!L$42</f>
        <v>2676</v>
      </c>
      <c r="L65" s="169"/>
      <c r="M65" s="169"/>
      <c r="N65" s="169">
        <f>'将来負担比率（分子）の構造'!M$42</f>
        <v>3162</v>
      </c>
      <c r="O65" s="169"/>
      <c r="P65" s="169"/>
    </row>
    <row r="66" spans="1:16" x14ac:dyDescent="0.2">
      <c r="A66" s="169" t="s">
        <v>31</v>
      </c>
      <c r="B66" s="169">
        <f>'将来負担比率（分子）の構造'!I$41</f>
        <v>48314</v>
      </c>
      <c r="C66" s="169"/>
      <c r="D66" s="169"/>
      <c r="E66" s="169">
        <f>'将来負担比率（分子）の構造'!J$41</f>
        <v>47082</v>
      </c>
      <c r="F66" s="169"/>
      <c r="G66" s="169"/>
      <c r="H66" s="169">
        <f>'将来負担比率（分子）の構造'!K$41</f>
        <v>46195</v>
      </c>
      <c r="I66" s="169"/>
      <c r="J66" s="169"/>
      <c r="K66" s="169">
        <f>'将来負担比率（分子）の構造'!L$41</f>
        <v>44678</v>
      </c>
      <c r="L66" s="169"/>
      <c r="M66" s="169"/>
      <c r="N66" s="169">
        <f>'将来負担比率（分子）の構造'!M$41</f>
        <v>43288</v>
      </c>
      <c r="O66" s="169"/>
      <c r="P66" s="169"/>
    </row>
    <row r="67" spans="1:16" x14ac:dyDescent="0.2">
      <c r="A67" s="169" t="s">
        <v>71</v>
      </c>
      <c r="B67" s="169" t="e">
        <f>NA()</f>
        <v>#N/A</v>
      </c>
      <c r="C67" s="169">
        <f>IF(ISNUMBER('将来負担比率（分子）の構造'!I$53), IF('将来負担比率（分子）の構造'!I$53 &lt; 0, 0, '将来負担比率（分子）の構造'!I$53), NA())</f>
        <v>20604</v>
      </c>
      <c r="D67" s="169" t="e">
        <f>NA()</f>
        <v>#N/A</v>
      </c>
      <c r="E67" s="169" t="e">
        <f>NA()</f>
        <v>#N/A</v>
      </c>
      <c r="F67" s="169">
        <f>IF(ISNUMBER('将来負担比率（分子）の構造'!J$53), IF('将来負担比率（分子）の構造'!J$53 &lt; 0, 0, '将来負担比率（分子）の構造'!J$53), NA())</f>
        <v>22316</v>
      </c>
      <c r="G67" s="169" t="e">
        <f>NA()</f>
        <v>#N/A</v>
      </c>
      <c r="H67" s="169" t="e">
        <f>NA()</f>
        <v>#N/A</v>
      </c>
      <c r="I67" s="169">
        <f>IF(ISNUMBER('将来負担比率（分子）の構造'!K$53), IF('将来負担比率（分子）の構造'!K$53 &lt; 0, 0, '将来負担比率（分子）の構造'!K$53), NA())</f>
        <v>20982</v>
      </c>
      <c r="J67" s="169" t="e">
        <f>NA()</f>
        <v>#N/A</v>
      </c>
      <c r="K67" s="169" t="e">
        <f>NA()</f>
        <v>#N/A</v>
      </c>
      <c r="L67" s="169">
        <f>IF(ISNUMBER('将来負担比率（分子）の構造'!L$53), IF('将来負担比率（分子）の構造'!L$53 &lt; 0, 0, '将来負担比率（分子）の構造'!L$53), NA())</f>
        <v>20752</v>
      </c>
      <c r="M67" s="169" t="e">
        <f>NA()</f>
        <v>#N/A</v>
      </c>
      <c r="N67" s="169" t="e">
        <f>NA()</f>
        <v>#N/A</v>
      </c>
      <c r="O67" s="169">
        <f>IF(ISNUMBER('将来負担比率（分子）の構造'!M$53), IF('将来負担比率（分子）の構造'!M$53 &lt; 0, 0, '将来負担比率（分子）の構造'!M$53), NA())</f>
        <v>22582</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2797</v>
      </c>
      <c r="C72" s="173">
        <f>基金残高に係る経年分析!G55</f>
        <v>2310</v>
      </c>
      <c r="D72" s="173">
        <f>基金残高に係る経年分析!H55</f>
        <v>1754</v>
      </c>
    </row>
    <row r="73" spans="1:16" x14ac:dyDescent="0.2">
      <c r="A73" s="172" t="s">
        <v>74</v>
      </c>
      <c r="B73" s="173">
        <f>基金残高に係る経年分析!F56</f>
        <v>15</v>
      </c>
      <c r="C73" s="173">
        <f>基金残高に係る経年分析!G56</f>
        <v>297</v>
      </c>
      <c r="D73" s="173">
        <f>基金残高に係る経年分析!H56</f>
        <v>118</v>
      </c>
    </row>
    <row r="74" spans="1:16" x14ac:dyDescent="0.2">
      <c r="A74" s="172" t="s">
        <v>75</v>
      </c>
      <c r="B74" s="173">
        <f>基金残高に係る経年分析!F57</f>
        <v>1144</v>
      </c>
      <c r="C74" s="173">
        <f>基金残高に係る経年分析!G57</f>
        <v>1154</v>
      </c>
      <c r="D74" s="173">
        <f>基金残高に係る経年分析!H57</f>
        <v>1023</v>
      </c>
    </row>
  </sheetData>
  <sheetProtection algorithmName="SHA-512" hashValue="nbOCxJC15NCGetBuxK9257fjiOGlqKHTLH8ZTL0IRpyJbvntpgGHdUb6YPXMFgxghkIrspDUIDdof78a7k7osA==" saltValue="4pQa4c+voKjokhqrQyL6J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X1" zoomScaleNormal="100" workbookViewId="0">
      <selection activeCell="CD38" sqref="CD38:CQ38"/>
    </sheetView>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37" t="s">
        <v>202</v>
      </c>
      <c r="DI1" s="638"/>
      <c r="DJ1" s="638"/>
      <c r="DK1" s="638"/>
      <c r="DL1" s="638"/>
      <c r="DM1" s="638"/>
      <c r="DN1" s="639"/>
      <c r="DO1" s="208"/>
      <c r="DP1" s="637" t="s">
        <v>203</v>
      </c>
      <c r="DQ1" s="638"/>
      <c r="DR1" s="638"/>
      <c r="DS1" s="638"/>
      <c r="DT1" s="638"/>
      <c r="DU1" s="638"/>
      <c r="DV1" s="638"/>
      <c r="DW1" s="638"/>
      <c r="DX1" s="638"/>
      <c r="DY1" s="638"/>
      <c r="DZ1" s="638"/>
      <c r="EA1" s="638"/>
      <c r="EB1" s="638"/>
      <c r="EC1" s="639"/>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40" t="s">
        <v>205</v>
      </c>
      <c r="C3" s="641"/>
      <c r="D3" s="641"/>
      <c r="E3" s="641"/>
      <c r="F3" s="641"/>
      <c r="G3" s="641"/>
      <c r="H3" s="641"/>
      <c r="I3" s="641"/>
      <c r="J3" s="641"/>
      <c r="K3" s="641"/>
      <c r="L3" s="641"/>
      <c r="M3" s="641"/>
      <c r="N3" s="641"/>
      <c r="O3" s="641"/>
      <c r="P3" s="641"/>
      <c r="Q3" s="641"/>
      <c r="R3" s="641"/>
      <c r="S3" s="641"/>
      <c r="T3" s="641"/>
      <c r="U3" s="641"/>
      <c r="V3" s="641"/>
      <c r="W3" s="641"/>
      <c r="X3" s="641"/>
      <c r="Y3" s="641"/>
      <c r="Z3" s="641"/>
      <c r="AA3" s="641"/>
      <c r="AB3" s="641"/>
      <c r="AC3" s="641"/>
      <c r="AD3" s="641"/>
      <c r="AE3" s="641"/>
      <c r="AF3" s="641"/>
      <c r="AG3" s="641"/>
      <c r="AH3" s="641"/>
      <c r="AI3" s="641"/>
      <c r="AJ3" s="641"/>
      <c r="AK3" s="641"/>
      <c r="AL3" s="641"/>
      <c r="AM3" s="641"/>
      <c r="AN3" s="641"/>
      <c r="AO3" s="641"/>
      <c r="AP3" s="640" t="s">
        <v>206</v>
      </c>
      <c r="AQ3" s="641"/>
      <c r="AR3" s="641"/>
      <c r="AS3" s="641"/>
      <c r="AT3" s="641"/>
      <c r="AU3" s="641"/>
      <c r="AV3" s="641"/>
      <c r="AW3" s="641"/>
      <c r="AX3" s="641"/>
      <c r="AY3" s="641"/>
      <c r="AZ3" s="641"/>
      <c r="BA3" s="641"/>
      <c r="BB3" s="641"/>
      <c r="BC3" s="641"/>
      <c r="BD3" s="641"/>
      <c r="BE3" s="641"/>
      <c r="BF3" s="641"/>
      <c r="BG3" s="641"/>
      <c r="BH3" s="641"/>
      <c r="BI3" s="641"/>
      <c r="BJ3" s="641"/>
      <c r="BK3" s="641"/>
      <c r="BL3" s="641"/>
      <c r="BM3" s="641"/>
      <c r="BN3" s="641"/>
      <c r="BO3" s="641"/>
      <c r="BP3" s="641"/>
      <c r="BQ3" s="641"/>
      <c r="BR3" s="641"/>
      <c r="BS3" s="641"/>
      <c r="BT3" s="641"/>
      <c r="BU3" s="641"/>
      <c r="BV3" s="641"/>
      <c r="BW3" s="641"/>
      <c r="BX3" s="641"/>
      <c r="BY3" s="641"/>
      <c r="BZ3" s="641"/>
      <c r="CA3" s="641"/>
      <c r="CB3" s="642"/>
      <c r="CD3" s="640" t="s">
        <v>207</v>
      </c>
      <c r="CE3" s="641"/>
      <c r="CF3" s="641"/>
      <c r="CG3" s="641"/>
      <c r="CH3" s="641"/>
      <c r="CI3" s="641"/>
      <c r="CJ3" s="641"/>
      <c r="CK3" s="641"/>
      <c r="CL3" s="641"/>
      <c r="CM3" s="641"/>
      <c r="CN3" s="641"/>
      <c r="CO3" s="641"/>
      <c r="CP3" s="641"/>
      <c r="CQ3" s="641"/>
      <c r="CR3" s="641"/>
      <c r="CS3" s="641"/>
      <c r="CT3" s="641"/>
      <c r="CU3" s="641"/>
      <c r="CV3" s="641"/>
      <c r="CW3" s="641"/>
      <c r="CX3" s="641"/>
      <c r="CY3" s="641"/>
      <c r="CZ3" s="641"/>
      <c r="DA3" s="641"/>
      <c r="DB3" s="641"/>
      <c r="DC3" s="641"/>
      <c r="DD3" s="641"/>
      <c r="DE3" s="641"/>
      <c r="DF3" s="641"/>
      <c r="DG3" s="641"/>
      <c r="DH3" s="641"/>
      <c r="DI3" s="641"/>
      <c r="DJ3" s="641"/>
      <c r="DK3" s="641"/>
      <c r="DL3" s="641"/>
      <c r="DM3" s="641"/>
      <c r="DN3" s="641"/>
      <c r="DO3" s="641"/>
      <c r="DP3" s="641"/>
      <c r="DQ3" s="641"/>
      <c r="DR3" s="641"/>
      <c r="DS3" s="641"/>
      <c r="DT3" s="641"/>
      <c r="DU3" s="641"/>
      <c r="DV3" s="641"/>
      <c r="DW3" s="641"/>
      <c r="DX3" s="641"/>
      <c r="DY3" s="641"/>
      <c r="DZ3" s="641"/>
      <c r="EA3" s="641"/>
      <c r="EB3" s="641"/>
      <c r="EC3" s="642"/>
    </row>
    <row r="4" spans="2:143" ht="11.25" customHeight="1" x14ac:dyDescent="0.2">
      <c r="B4" s="640" t="s">
        <v>1</v>
      </c>
      <c r="C4" s="641"/>
      <c r="D4" s="641"/>
      <c r="E4" s="641"/>
      <c r="F4" s="641"/>
      <c r="G4" s="641"/>
      <c r="H4" s="641"/>
      <c r="I4" s="641"/>
      <c r="J4" s="641"/>
      <c r="K4" s="641"/>
      <c r="L4" s="641"/>
      <c r="M4" s="641"/>
      <c r="N4" s="641"/>
      <c r="O4" s="641"/>
      <c r="P4" s="641"/>
      <c r="Q4" s="642"/>
      <c r="R4" s="640" t="s">
        <v>208</v>
      </c>
      <c r="S4" s="641"/>
      <c r="T4" s="641"/>
      <c r="U4" s="641"/>
      <c r="V4" s="641"/>
      <c r="W4" s="641"/>
      <c r="X4" s="641"/>
      <c r="Y4" s="642"/>
      <c r="Z4" s="640" t="s">
        <v>209</v>
      </c>
      <c r="AA4" s="641"/>
      <c r="AB4" s="641"/>
      <c r="AC4" s="642"/>
      <c r="AD4" s="640" t="s">
        <v>210</v>
      </c>
      <c r="AE4" s="641"/>
      <c r="AF4" s="641"/>
      <c r="AG4" s="641"/>
      <c r="AH4" s="641"/>
      <c r="AI4" s="641"/>
      <c r="AJ4" s="641"/>
      <c r="AK4" s="642"/>
      <c r="AL4" s="640" t="s">
        <v>209</v>
      </c>
      <c r="AM4" s="641"/>
      <c r="AN4" s="641"/>
      <c r="AO4" s="642"/>
      <c r="AP4" s="643" t="s">
        <v>211</v>
      </c>
      <c r="AQ4" s="643"/>
      <c r="AR4" s="643"/>
      <c r="AS4" s="643"/>
      <c r="AT4" s="643"/>
      <c r="AU4" s="643"/>
      <c r="AV4" s="643"/>
      <c r="AW4" s="643"/>
      <c r="AX4" s="643"/>
      <c r="AY4" s="643"/>
      <c r="AZ4" s="643"/>
      <c r="BA4" s="643"/>
      <c r="BB4" s="643"/>
      <c r="BC4" s="643"/>
      <c r="BD4" s="643"/>
      <c r="BE4" s="643"/>
      <c r="BF4" s="643"/>
      <c r="BG4" s="643" t="s">
        <v>212</v>
      </c>
      <c r="BH4" s="643"/>
      <c r="BI4" s="643"/>
      <c r="BJ4" s="643"/>
      <c r="BK4" s="643"/>
      <c r="BL4" s="643"/>
      <c r="BM4" s="643"/>
      <c r="BN4" s="643"/>
      <c r="BO4" s="643" t="s">
        <v>209</v>
      </c>
      <c r="BP4" s="643"/>
      <c r="BQ4" s="643"/>
      <c r="BR4" s="643"/>
      <c r="BS4" s="643" t="s">
        <v>213</v>
      </c>
      <c r="BT4" s="643"/>
      <c r="BU4" s="643"/>
      <c r="BV4" s="643"/>
      <c r="BW4" s="643"/>
      <c r="BX4" s="643"/>
      <c r="BY4" s="643"/>
      <c r="BZ4" s="643"/>
      <c r="CA4" s="643"/>
      <c r="CB4" s="643"/>
      <c r="CD4" s="640" t="s">
        <v>214</v>
      </c>
      <c r="CE4" s="641"/>
      <c r="CF4" s="641"/>
      <c r="CG4" s="641"/>
      <c r="CH4" s="641"/>
      <c r="CI4" s="641"/>
      <c r="CJ4" s="641"/>
      <c r="CK4" s="641"/>
      <c r="CL4" s="641"/>
      <c r="CM4" s="641"/>
      <c r="CN4" s="641"/>
      <c r="CO4" s="641"/>
      <c r="CP4" s="641"/>
      <c r="CQ4" s="641"/>
      <c r="CR4" s="641"/>
      <c r="CS4" s="641"/>
      <c r="CT4" s="641"/>
      <c r="CU4" s="641"/>
      <c r="CV4" s="641"/>
      <c r="CW4" s="641"/>
      <c r="CX4" s="641"/>
      <c r="CY4" s="641"/>
      <c r="CZ4" s="641"/>
      <c r="DA4" s="641"/>
      <c r="DB4" s="641"/>
      <c r="DC4" s="641"/>
      <c r="DD4" s="641"/>
      <c r="DE4" s="641"/>
      <c r="DF4" s="641"/>
      <c r="DG4" s="641"/>
      <c r="DH4" s="641"/>
      <c r="DI4" s="641"/>
      <c r="DJ4" s="641"/>
      <c r="DK4" s="641"/>
      <c r="DL4" s="641"/>
      <c r="DM4" s="641"/>
      <c r="DN4" s="641"/>
      <c r="DO4" s="641"/>
      <c r="DP4" s="641"/>
      <c r="DQ4" s="641"/>
      <c r="DR4" s="641"/>
      <c r="DS4" s="641"/>
      <c r="DT4" s="641"/>
      <c r="DU4" s="641"/>
      <c r="DV4" s="641"/>
      <c r="DW4" s="641"/>
      <c r="DX4" s="641"/>
      <c r="DY4" s="641"/>
      <c r="DZ4" s="641"/>
      <c r="EA4" s="641"/>
      <c r="EB4" s="641"/>
      <c r="EC4" s="642"/>
    </row>
    <row r="5" spans="2:143" ht="11.25" customHeight="1" x14ac:dyDescent="0.2">
      <c r="B5" s="644" t="s">
        <v>215</v>
      </c>
      <c r="C5" s="645"/>
      <c r="D5" s="645"/>
      <c r="E5" s="645"/>
      <c r="F5" s="645"/>
      <c r="G5" s="645"/>
      <c r="H5" s="645"/>
      <c r="I5" s="645"/>
      <c r="J5" s="645"/>
      <c r="K5" s="645"/>
      <c r="L5" s="645"/>
      <c r="M5" s="645"/>
      <c r="N5" s="645"/>
      <c r="O5" s="645"/>
      <c r="P5" s="645"/>
      <c r="Q5" s="646"/>
      <c r="R5" s="647">
        <v>13805520</v>
      </c>
      <c r="S5" s="648"/>
      <c r="T5" s="648"/>
      <c r="U5" s="648"/>
      <c r="V5" s="648"/>
      <c r="W5" s="648"/>
      <c r="X5" s="648"/>
      <c r="Y5" s="649"/>
      <c r="Z5" s="650">
        <v>33.299999999999997</v>
      </c>
      <c r="AA5" s="650"/>
      <c r="AB5" s="650"/>
      <c r="AC5" s="650"/>
      <c r="AD5" s="651">
        <v>13104311</v>
      </c>
      <c r="AE5" s="651"/>
      <c r="AF5" s="651"/>
      <c r="AG5" s="651"/>
      <c r="AH5" s="651"/>
      <c r="AI5" s="651"/>
      <c r="AJ5" s="651"/>
      <c r="AK5" s="651"/>
      <c r="AL5" s="652">
        <v>62.4</v>
      </c>
      <c r="AM5" s="653"/>
      <c r="AN5" s="653"/>
      <c r="AO5" s="654"/>
      <c r="AP5" s="644" t="s">
        <v>216</v>
      </c>
      <c r="AQ5" s="645"/>
      <c r="AR5" s="645"/>
      <c r="AS5" s="645"/>
      <c r="AT5" s="645"/>
      <c r="AU5" s="645"/>
      <c r="AV5" s="645"/>
      <c r="AW5" s="645"/>
      <c r="AX5" s="645"/>
      <c r="AY5" s="645"/>
      <c r="AZ5" s="645"/>
      <c r="BA5" s="645"/>
      <c r="BB5" s="645"/>
      <c r="BC5" s="645"/>
      <c r="BD5" s="645"/>
      <c r="BE5" s="645"/>
      <c r="BF5" s="646"/>
      <c r="BG5" s="658">
        <v>13075968</v>
      </c>
      <c r="BH5" s="659"/>
      <c r="BI5" s="659"/>
      <c r="BJ5" s="659"/>
      <c r="BK5" s="659"/>
      <c r="BL5" s="659"/>
      <c r="BM5" s="659"/>
      <c r="BN5" s="660"/>
      <c r="BO5" s="661">
        <v>94.7</v>
      </c>
      <c r="BP5" s="661"/>
      <c r="BQ5" s="661"/>
      <c r="BR5" s="661"/>
      <c r="BS5" s="662">
        <v>476058</v>
      </c>
      <c r="BT5" s="662"/>
      <c r="BU5" s="662"/>
      <c r="BV5" s="662"/>
      <c r="BW5" s="662"/>
      <c r="BX5" s="662"/>
      <c r="BY5" s="662"/>
      <c r="BZ5" s="662"/>
      <c r="CA5" s="662"/>
      <c r="CB5" s="666"/>
      <c r="CD5" s="640" t="s">
        <v>211</v>
      </c>
      <c r="CE5" s="641"/>
      <c r="CF5" s="641"/>
      <c r="CG5" s="641"/>
      <c r="CH5" s="641"/>
      <c r="CI5" s="641"/>
      <c r="CJ5" s="641"/>
      <c r="CK5" s="641"/>
      <c r="CL5" s="641"/>
      <c r="CM5" s="641"/>
      <c r="CN5" s="641"/>
      <c r="CO5" s="641"/>
      <c r="CP5" s="641"/>
      <c r="CQ5" s="642"/>
      <c r="CR5" s="640" t="s">
        <v>217</v>
      </c>
      <c r="CS5" s="641"/>
      <c r="CT5" s="641"/>
      <c r="CU5" s="641"/>
      <c r="CV5" s="641"/>
      <c r="CW5" s="641"/>
      <c r="CX5" s="641"/>
      <c r="CY5" s="642"/>
      <c r="CZ5" s="640" t="s">
        <v>209</v>
      </c>
      <c r="DA5" s="641"/>
      <c r="DB5" s="641"/>
      <c r="DC5" s="642"/>
      <c r="DD5" s="640" t="s">
        <v>218</v>
      </c>
      <c r="DE5" s="641"/>
      <c r="DF5" s="641"/>
      <c r="DG5" s="641"/>
      <c r="DH5" s="641"/>
      <c r="DI5" s="641"/>
      <c r="DJ5" s="641"/>
      <c r="DK5" s="641"/>
      <c r="DL5" s="641"/>
      <c r="DM5" s="641"/>
      <c r="DN5" s="641"/>
      <c r="DO5" s="641"/>
      <c r="DP5" s="642"/>
      <c r="DQ5" s="640" t="s">
        <v>219</v>
      </c>
      <c r="DR5" s="641"/>
      <c r="DS5" s="641"/>
      <c r="DT5" s="641"/>
      <c r="DU5" s="641"/>
      <c r="DV5" s="641"/>
      <c r="DW5" s="641"/>
      <c r="DX5" s="641"/>
      <c r="DY5" s="641"/>
      <c r="DZ5" s="641"/>
      <c r="EA5" s="641"/>
      <c r="EB5" s="641"/>
      <c r="EC5" s="642"/>
    </row>
    <row r="6" spans="2:143" ht="11.25" customHeight="1" x14ac:dyDescent="0.2">
      <c r="B6" s="655" t="s">
        <v>220</v>
      </c>
      <c r="C6" s="656"/>
      <c r="D6" s="656"/>
      <c r="E6" s="656"/>
      <c r="F6" s="656"/>
      <c r="G6" s="656"/>
      <c r="H6" s="656"/>
      <c r="I6" s="656"/>
      <c r="J6" s="656"/>
      <c r="K6" s="656"/>
      <c r="L6" s="656"/>
      <c r="M6" s="656"/>
      <c r="N6" s="656"/>
      <c r="O6" s="656"/>
      <c r="P6" s="656"/>
      <c r="Q6" s="657"/>
      <c r="R6" s="658">
        <v>324839</v>
      </c>
      <c r="S6" s="659"/>
      <c r="T6" s="659"/>
      <c r="U6" s="659"/>
      <c r="V6" s="659"/>
      <c r="W6" s="659"/>
      <c r="X6" s="659"/>
      <c r="Y6" s="660"/>
      <c r="Z6" s="661">
        <v>0.8</v>
      </c>
      <c r="AA6" s="661"/>
      <c r="AB6" s="661"/>
      <c r="AC6" s="661"/>
      <c r="AD6" s="662">
        <v>324839</v>
      </c>
      <c r="AE6" s="662"/>
      <c r="AF6" s="662"/>
      <c r="AG6" s="662"/>
      <c r="AH6" s="662"/>
      <c r="AI6" s="662"/>
      <c r="AJ6" s="662"/>
      <c r="AK6" s="662"/>
      <c r="AL6" s="663">
        <v>1.5</v>
      </c>
      <c r="AM6" s="664"/>
      <c r="AN6" s="664"/>
      <c r="AO6" s="665"/>
      <c r="AP6" s="655" t="s">
        <v>221</v>
      </c>
      <c r="AQ6" s="656"/>
      <c r="AR6" s="656"/>
      <c r="AS6" s="656"/>
      <c r="AT6" s="656"/>
      <c r="AU6" s="656"/>
      <c r="AV6" s="656"/>
      <c r="AW6" s="656"/>
      <c r="AX6" s="656"/>
      <c r="AY6" s="656"/>
      <c r="AZ6" s="656"/>
      <c r="BA6" s="656"/>
      <c r="BB6" s="656"/>
      <c r="BC6" s="656"/>
      <c r="BD6" s="656"/>
      <c r="BE6" s="656"/>
      <c r="BF6" s="657"/>
      <c r="BG6" s="658">
        <v>13075968</v>
      </c>
      <c r="BH6" s="659"/>
      <c r="BI6" s="659"/>
      <c r="BJ6" s="659"/>
      <c r="BK6" s="659"/>
      <c r="BL6" s="659"/>
      <c r="BM6" s="659"/>
      <c r="BN6" s="660"/>
      <c r="BO6" s="661">
        <v>94.7</v>
      </c>
      <c r="BP6" s="661"/>
      <c r="BQ6" s="661"/>
      <c r="BR6" s="661"/>
      <c r="BS6" s="662">
        <v>476058</v>
      </c>
      <c r="BT6" s="662"/>
      <c r="BU6" s="662"/>
      <c r="BV6" s="662"/>
      <c r="BW6" s="662"/>
      <c r="BX6" s="662"/>
      <c r="BY6" s="662"/>
      <c r="BZ6" s="662"/>
      <c r="CA6" s="662"/>
      <c r="CB6" s="666"/>
      <c r="CD6" s="644" t="s">
        <v>222</v>
      </c>
      <c r="CE6" s="645"/>
      <c r="CF6" s="645"/>
      <c r="CG6" s="645"/>
      <c r="CH6" s="645"/>
      <c r="CI6" s="645"/>
      <c r="CJ6" s="645"/>
      <c r="CK6" s="645"/>
      <c r="CL6" s="645"/>
      <c r="CM6" s="645"/>
      <c r="CN6" s="645"/>
      <c r="CO6" s="645"/>
      <c r="CP6" s="645"/>
      <c r="CQ6" s="646"/>
      <c r="CR6" s="658">
        <v>232762</v>
      </c>
      <c r="CS6" s="659"/>
      <c r="CT6" s="659"/>
      <c r="CU6" s="659"/>
      <c r="CV6" s="659"/>
      <c r="CW6" s="659"/>
      <c r="CX6" s="659"/>
      <c r="CY6" s="660"/>
      <c r="CZ6" s="652">
        <v>0.6</v>
      </c>
      <c r="DA6" s="653"/>
      <c r="DB6" s="653"/>
      <c r="DC6" s="669"/>
      <c r="DD6" s="667" t="s">
        <v>122</v>
      </c>
      <c r="DE6" s="659"/>
      <c r="DF6" s="659"/>
      <c r="DG6" s="659"/>
      <c r="DH6" s="659"/>
      <c r="DI6" s="659"/>
      <c r="DJ6" s="659"/>
      <c r="DK6" s="659"/>
      <c r="DL6" s="659"/>
      <c r="DM6" s="659"/>
      <c r="DN6" s="659"/>
      <c r="DO6" s="659"/>
      <c r="DP6" s="660"/>
      <c r="DQ6" s="667">
        <v>232762</v>
      </c>
      <c r="DR6" s="659"/>
      <c r="DS6" s="659"/>
      <c r="DT6" s="659"/>
      <c r="DU6" s="659"/>
      <c r="DV6" s="659"/>
      <c r="DW6" s="659"/>
      <c r="DX6" s="659"/>
      <c r="DY6" s="659"/>
      <c r="DZ6" s="659"/>
      <c r="EA6" s="659"/>
      <c r="EB6" s="659"/>
      <c r="EC6" s="668"/>
    </row>
    <row r="7" spans="2:143" ht="11.25" customHeight="1" x14ac:dyDescent="0.2">
      <c r="B7" s="655" t="s">
        <v>223</v>
      </c>
      <c r="C7" s="656"/>
      <c r="D7" s="656"/>
      <c r="E7" s="656"/>
      <c r="F7" s="656"/>
      <c r="G7" s="656"/>
      <c r="H7" s="656"/>
      <c r="I7" s="656"/>
      <c r="J7" s="656"/>
      <c r="K7" s="656"/>
      <c r="L7" s="656"/>
      <c r="M7" s="656"/>
      <c r="N7" s="656"/>
      <c r="O7" s="656"/>
      <c r="P7" s="656"/>
      <c r="Q7" s="657"/>
      <c r="R7" s="658">
        <v>3856</v>
      </c>
      <c r="S7" s="659"/>
      <c r="T7" s="659"/>
      <c r="U7" s="659"/>
      <c r="V7" s="659"/>
      <c r="W7" s="659"/>
      <c r="X7" s="659"/>
      <c r="Y7" s="660"/>
      <c r="Z7" s="661">
        <v>0</v>
      </c>
      <c r="AA7" s="661"/>
      <c r="AB7" s="661"/>
      <c r="AC7" s="661"/>
      <c r="AD7" s="662">
        <v>3856</v>
      </c>
      <c r="AE7" s="662"/>
      <c r="AF7" s="662"/>
      <c r="AG7" s="662"/>
      <c r="AH7" s="662"/>
      <c r="AI7" s="662"/>
      <c r="AJ7" s="662"/>
      <c r="AK7" s="662"/>
      <c r="AL7" s="663">
        <v>0</v>
      </c>
      <c r="AM7" s="664"/>
      <c r="AN7" s="664"/>
      <c r="AO7" s="665"/>
      <c r="AP7" s="655" t="s">
        <v>224</v>
      </c>
      <c r="AQ7" s="656"/>
      <c r="AR7" s="656"/>
      <c r="AS7" s="656"/>
      <c r="AT7" s="656"/>
      <c r="AU7" s="656"/>
      <c r="AV7" s="656"/>
      <c r="AW7" s="656"/>
      <c r="AX7" s="656"/>
      <c r="AY7" s="656"/>
      <c r="AZ7" s="656"/>
      <c r="BA7" s="656"/>
      <c r="BB7" s="656"/>
      <c r="BC7" s="656"/>
      <c r="BD7" s="656"/>
      <c r="BE7" s="656"/>
      <c r="BF7" s="657"/>
      <c r="BG7" s="658">
        <v>6262485</v>
      </c>
      <c r="BH7" s="659"/>
      <c r="BI7" s="659"/>
      <c r="BJ7" s="659"/>
      <c r="BK7" s="659"/>
      <c r="BL7" s="659"/>
      <c r="BM7" s="659"/>
      <c r="BN7" s="660"/>
      <c r="BO7" s="661">
        <v>45.4</v>
      </c>
      <c r="BP7" s="661"/>
      <c r="BQ7" s="661"/>
      <c r="BR7" s="661"/>
      <c r="BS7" s="662">
        <v>476058</v>
      </c>
      <c r="BT7" s="662"/>
      <c r="BU7" s="662"/>
      <c r="BV7" s="662"/>
      <c r="BW7" s="662"/>
      <c r="BX7" s="662"/>
      <c r="BY7" s="662"/>
      <c r="BZ7" s="662"/>
      <c r="CA7" s="662"/>
      <c r="CB7" s="666"/>
      <c r="CD7" s="655" t="s">
        <v>225</v>
      </c>
      <c r="CE7" s="656"/>
      <c r="CF7" s="656"/>
      <c r="CG7" s="656"/>
      <c r="CH7" s="656"/>
      <c r="CI7" s="656"/>
      <c r="CJ7" s="656"/>
      <c r="CK7" s="656"/>
      <c r="CL7" s="656"/>
      <c r="CM7" s="656"/>
      <c r="CN7" s="656"/>
      <c r="CO7" s="656"/>
      <c r="CP7" s="656"/>
      <c r="CQ7" s="657"/>
      <c r="CR7" s="658">
        <v>5554533</v>
      </c>
      <c r="CS7" s="659"/>
      <c r="CT7" s="659"/>
      <c r="CU7" s="659"/>
      <c r="CV7" s="659"/>
      <c r="CW7" s="659"/>
      <c r="CX7" s="659"/>
      <c r="CY7" s="660"/>
      <c r="CZ7" s="661">
        <v>13.7</v>
      </c>
      <c r="DA7" s="661"/>
      <c r="DB7" s="661"/>
      <c r="DC7" s="661"/>
      <c r="DD7" s="667">
        <v>161499</v>
      </c>
      <c r="DE7" s="659"/>
      <c r="DF7" s="659"/>
      <c r="DG7" s="659"/>
      <c r="DH7" s="659"/>
      <c r="DI7" s="659"/>
      <c r="DJ7" s="659"/>
      <c r="DK7" s="659"/>
      <c r="DL7" s="659"/>
      <c r="DM7" s="659"/>
      <c r="DN7" s="659"/>
      <c r="DO7" s="659"/>
      <c r="DP7" s="660"/>
      <c r="DQ7" s="667">
        <v>4813396</v>
      </c>
      <c r="DR7" s="659"/>
      <c r="DS7" s="659"/>
      <c r="DT7" s="659"/>
      <c r="DU7" s="659"/>
      <c r="DV7" s="659"/>
      <c r="DW7" s="659"/>
      <c r="DX7" s="659"/>
      <c r="DY7" s="659"/>
      <c r="DZ7" s="659"/>
      <c r="EA7" s="659"/>
      <c r="EB7" s="659"/>
      <c r="EC7" s="668"/>
    </row>
    <row r="8" spans="2:143" ht="11.25" customHeight="1" x14ac:dyDescent="0.2">
      <c r="B8" s="655" t="s">
        <v>226</v>
      </c>
      <c r="C8" s="656"/>
      <c r="D8" s="656"/>
      <c r="E8" s="656"/>
      <c r="F8" s="656"/>
      <c r="G8" s="656"/>
      <c r="H8" s="656"/>
      <c r="I8" s="656"/>
      <c r="J8" s="656"/>
      <c r="K8" s="656"/>
      <c r="L8" s="656"/>
      <c r="M8" s="656"/>
      <c r="N8" s="656"/>
      <c r="O8" s="656"/>
      <c r="P8" s="656"/>
      <c r="Q8" s="657"/>
      <c r="R8" s="658">
        <v>77966</v>
      </c>
      <c r="S8" s="659"/>
      <c r="T8" s="659"/>
      <c r="U8" s="659"/>
      <c r="V8" s="659"/>
      <c r="W8" s="659"/>
      <c r="X8" s="659"/>
      <c r="Y8" s="660"/>
      <c r="Z8" s="661">
        <v>0.2</v>
      </c>
      <c r="AA8" s="661"/>
      <c r="AB8" s="661"/>
      <c r="AC8" s="661"/>
      <c r="AD8" s="662">
        <v>77966</v>
      </c>
      <c r="AE8" s="662"/>
      <c r="AF8" s="662"/>
      <c r="AG8" s="662"/>
      <c r="AH8" s="662"/>
      <c r="AI8" s="662"/>
      <c r="AJ8" s="662"/>
      <c r="AK8" s="662"/>
      <c r="AL8" s="663">
        <v>0.4</v>
      </c>
      <c r="AM8" s="664"/>
      <c r="AN8" s="664"/>
      <c r="AO8" s="665"/>
      <c r="AP8" s="655" t="s">
        <v>227</v>
      </c>
      <c r="AQ8" s="656"/>
      <c r="AR8" s="656"/>
      <c r="AS8" s="656"/>
      <c r="AT8" s="656"/>
      <c r="AU8" s="656"/>
      <c r="AV8" s="656"/>
      <c r="AW8" s="656"/>
      <c r="AX8" s="656"/>
      <c r="AY8" s="656"/>
      <c r="AZ8" s="656"/>
      <c r="BA8" s="656"/>
      <c r="BB8" s="656"/>
      <c r="BC8" s="656"/>
      <c r="BD8" s="656"/>
      <c r="BE8" s="656"/>
      <c r="BF8" s="657"/>
      <c r="BG8" s="658">
        <v>158931</v>
      </c>
      <c r="BH8" s="659"/>
      <c r="BI8" s="659"/>
      <c r="BJ8" s="659"/>
      <c r="BK8" s="659"/>
      <c r="BL8" s="659"/>
      <c r="BM8" s="659"/>
      <c r="BN8" s="660"/>
      <c r="BO8" s="661">
        <v>1.2</v>
      </c>
      <c r="BP8" s="661"/>
      <c r="BQ8" s="661"/>
      <c r="BR8" s="661"/>
      <c r="BS8" s="662" t="s">
        <v>122</v>
      </c>
      <c r="BT8" s="662"/>
      <c r="BU8" s="662"/>
      <c r="BV8" s="662"/>
      <c r="BW8" s="662"/>
      <c r="BX8" s="662"/>
      <c r="BY8" s="662"/>
      <c r="BZ8" s="662"/>
      <c r="CA8" s="662"/>
      <c r="CB8" s="666"/>
      <c r="CD8" s="655" t="s">
        <v>228</v>
      </c>
      <c r="CE8" s="656"/>
      <c r="CF8" s="656"/>
      <c r="CG8" s="656"/>
      <c r="CH8" s="656"/>
      <c r="CI8" s="656"/>
      <c r="CJ8" s="656"/>
      <c r="CK8" s="656"/>
      <c r="CL8" s="656"/>
      <c r="CM8" s="656"/>
      <c r="CN8" s="656"/>
      <c r="CO8" s="656"/>
      <c r="CP8" s="656"/>
      <c r="CQ8" s="657"/>
      <c r="CR8" s="658">
        <v>14626890</v>
      </c>
      <c r="CS8" s="659"/>
      <c r="CT8" s="659"/>
      <c r="CU8" s="659"/>
      <c r="CV8" s="659"/>
      <c r="CW8" s="659"/>
      <c r="CX8" s="659"/>
      <c r="CY8" s="660"/>
      <c r="CZ8" s="661">
        <v>36.200000000000003</v>
      </c>
      <c r="DA8" s="661"/>
      <c r="DB8" s="661"/>
      <c r="DC8" s="661"/>
      <c r="DD8" s="667">
        <v>1154837</v>
      </c>
      <c r="DE8" s="659"/>
      <c r="DF8" s="659"/>
      <c r="DG8" s="659"/>
      <c r="DH8" s="659"/>
      <c r="DI8" s="659"/>
      <c r="DJ8" s="659"/>
      <c r="DK8" s="659"/>
      <c r="DL8" s="659"/>
      <c r="DM8" s="659"/>
      <c r="DN8" s="659"/>
      <c r="DO8" s="659"/>
      <c r="DP8" s="660"/>
      <c r="DQ8" s="667">
        <v>7100478</v>
      </c>
      <c r="DR8" s="659"/>
      <c r="DS8" s="659"/>
      <c r="DT8" s="659"/>
      <c r="DU8" s="659"/>
      <c r="DV8" s="659"/>
      <c r="DW8" s="659"/>
      <c r="DX8" s="659"/>
      <c r="DY8" s="659"/>
      <c r="DZ8" s="659"/>
      <c r="EA8" s="659"/>
      <c r="EB8" s="659"/>
      <c r="EC8" s="668"/>
    </row>
    <row r="9" spans="2:143" ht="11.25" customHeight="1" x14ac:dyDescent="0.2">
      <c r="B9" s="655" t="s">
        <v>229</v>
      </c>
      <c r="C9" s="656"/>
      <c r="D9" s="656"/>
      <c r="E9" s="656"/>
      <c r="F9" s="656"/>
      <c r="G9" s="656"/>
      <c r="H9" s="656"/>
      <c r="I9" s="656"/>
      <c r="J9" s="656"/>
      <c r="K9" s="656"/>
      <c r="L9" s="656"/>
      <c r="M9" s="656"/>
      <c r="N9" s="656"/>
      <c r="O9" s="656"/>
      <c r="P9" s="656"/>
      <c r="Q9" s="657"/>
      <c r="R9" s="658">
        <v>82198</v>
      </c>
      <c r="S9" s="659"/>
      <c r="T9" s="659"/>
      <c r="U9" s="659"/>
      <c r="V9" s="659"/>
      <c r="W9" s="659"/>
      <c r="X9" s="659"/>
      <c r="Y9" s="660"/>
      <c r="Z9" s="661">
        <v>0.2</v>
      </c>
      <c r="AA9" s="661"/>
      <c r="AB9" s="661"/>
      <c r="AC9" s="661"/>
      <c r="AD9" s="662">
        <v>82198</v>
      </c>
      <c r="AE9" s="662"/>
      <c r="AF9" s="662"/>
      <c r="AG9" s="662"/>
      <c r="AH9" s="662"/>
      <c r="AI9" s="662"/>
      <c r="AJ9" s="662"/>
      <c r="AK9" s="662"/>
      <c r="AL9" s="663">
        <v>0.4</v>
      </c>
      <c r="AM9" s="664"/>
      <c r="AN9" s="664"/>
      <c r="AO9" s="665"/>
      <c r="AP9" s="655" t="s">
        <v>230</v>
      </c>
      <c r="AQ9" s="656"/>
      <c r="AR9" s="656"/>
      <c r="AS9" s="656"/>
      <c r="AT9" s="656"/>
      <c r="AU9" s="656"/>
      <c r="AV9" s="656"/>
      <c r="AW9" s="656"/>
      <c r="AX9" s="656"/>
      <c r="AY9" s="656"/>
      <c r="AZ9" s="656"/>
      <c r="BA9" s="656"/>
      <c r="BB9" s="656"/>
      <c r="BC9" s="656"/>
      <c r="BD9" s="656"/>
      <c r="BE9" s="656"/>
      <c r="BF9" s="657"/>
      <c r="BG9" s="658">
        <v>4332005</v>
      </c>
      <c r="BH9" s="659"/>
      <c r="BI9" s="659"/>
      <c r="BJ9" s="659"/>
      <c r="BK9" s="659"/>
      <c r="BL9" s="659"/>
      <c r="BM9" s="659"/>
      <c r="BN9" s="660"/>
      <c r="BO9" s="661">
        <v>31.4</v>
      </c>
      <c r="BP9" s="661"/>
      <c r="BQ9" s="661"/>
      <c r="BR9" s="661"/>
      <c r="BS9" s="662" t="s">
        <v>122</v>
      </c>
      <c r="BT9" s="662"/>
      <c r="BU9" s="662"/>
      <c r="BV9" s="662"/>
      <c r="BW9" s="662"/>
      <c r="BX9" s="662"/>
      <c r="BY9" s="662"/>
      <c r="BZ9" s="662"/>
      <c r="CA9" s="662"/>
      <c r="CB9" s="666"/>
      <c r="CD9" s="655" t="s">
        <v>231</v>
      </c>
      <c r="CE9" s="656"/>
      <c r="CF9" s="656"/>
      <c r="CG9" s="656"/>
      <c r="CH9" s="656"/>
      <c r="CI9" s="656"/>
      <c r="CJ9" s="656"/>
      <c r="CK9" s="656"/>
      <c r="CL9" s="656"/>
      <c r="CM9" s="656"/>
      <c r="CN9" s="656"/>
      <c r="CO9" s="656"/>
      <c r="CP9" s="656"/>
      <c r="CQ9" s="657"/>
      <c r="CR9" s="658">
        <v>2413119</v>
      </c>
      <c r="CS9" s="659"/>
      <c r="CT9" s="659"/>
      <c r="CU9" s="659"/>
      <c r="CV9" s="659"/>
      <c r="CW9" s="659"/>
      <c r="CX9" s="659"/>
      <c r="CY9" s="660"/>
      <c r="CZ9" s="661">
        <v>6</v>
      </c>
      <c r="DA9" s="661"/>
      <c r="DB9" s="661"/>
      <c r="DC9" s="661"/>
      <c r="DD9" s="667">
        <v>41644</v>
      </c>
      <c r="DE9" s="659"/>
      <c r="DF9" s="659"/>
      <c r="DG9" s="659"/>
      <c r="DH9" s="659"/>
      <c r="DI9" s="659"/>
      <c r="DJ9" s="659"/>
      <c r="DK9" s="659"/>
      <c r="DL9" s="659"/>
      <c r="DM9" s="659"/>
      <c r="DN9" s="659"/>
      <c r="DO9" s="659"/>
      <c r="DP9" s="660"/>
      <c r="DQ9" s="667">
        <v>2159725</v>
      </c>
      <c r="DR9" s="659"/>
      <c r="DS9" s="659"/>
      <c r="DT9" s="659"/>
      <c r="DU9" s="659"/>
      <c r="DV9" s="659"/>
      <c r="DW9" s="659"/>
      <c r="DX9" s="659"/>
      <c r="DY9" s="659"/>
      <c r="DZ9" s="659"/>
      <c r="EA9" s="659"/>
      <c r="EB9" s="659"/>
      <c r="EC9" s="668"/>
    </row>
    <row r="10" spans="2:143" ht="11.25" customHeight="1" x14ac:dyDescent="0.2">
      <c r="B10" s="655" t="s">
        <v>232</v>
      </c>
      <c r="C10" s="656"/>
      <c r="D10" s="656"/>
      <c r="E10" s="656"/>
      <c r="F10" s="656"/>
      <c r="G10" s="656"/>
      <c r="H10" s="656"/>
      <c r="I10" s="656"/>
      <c r="J10" s="656"/>
      <c r="K10" s="656"/>
      <c r="L10" s="656"/>
      <c r="M10" s="656"/>
      <c r="N10" s="656"/>
      <c r="O10" s="656"/>
      <c r="P10" s="656"/>
      <c r="Q10" s="657"/>
      <c r="R10" s="658" t="s">
        <v>122</v>
      </c>
      <c r="S10" s="659"/>
      <c r="T10" s="659"/>
      <c r="U10" s="659"/>
      <c r="V10" s="659"/>
      <c r="W10" s="659"/>
      <c r="X10" s="659"/>
      <c r="Y10" s="660"/>
      <c r="Z10" s="661" t="s">
        <v>122</v>
      </c>
      <c r="AA10" s="661"/>
      <c r="AB10" s="661"/>
      <c r="AC10" s="661"/>
      <c r="AD10" s="662" t="s">
        <v>122</v>
      </c>
      <c r="AE10" s="662"/>
      <c r="AF10" s="662"/>
      <c r="AG10" s="662"/>
      <c r="AH10" s="662"/>
      <c r="AI10" s="662"/>
      <c r="AJ10" s="662"/>
      <c r="AK10" s="662"/>
      <c r="AL10" s="663" t="s">
        <v>122</v>
      </c>
      <c r="AM10" s="664"/>
      <c r="AN10" s="664"/>
      <c r="AO10" s="665"/>
      <c r="AP10" s="655" t="s">
        <v>233</v>
      </c>
      <c r="AQ10" s="656"/>
      <c r="AR10" s="656"/>
      <c r="AS10" s="656"/>
      <c r="AT10" s="656"/>
      <c r="AU10" s="656"/>
      <c r="AV10" s="656"/>
      <c r="AW10" s="656"/>
      <c r="AX10" s="656"/>
      <c r="AY10" s="656"/>
      <c r="AZ10" s="656"/>
      <c r="BA10" s="656"/>
      <c r="BB10" s="656"/>
      <c r="BC10" s="656"/>
      <c r="BD10" s="656"/>
      <c r="BE10" s="656"/>
      <c r="BF10" s="657"/>
      <c r="BG10" s="658">
        <v>249991</v>
      </c>
      <c r="BH10" s="659"/>
      <c r="BI10" s="659"/>
      <c r="BJ10" s="659"/>
      <c r="BK10" s="659"/>
      <c r="BL10" s="659"/>
      <c r="BM10" s="659"/>
      <c r="BN10" s="660"/>
      <c r="BO10" s="661">
        <v>1.8</v>
      </c>
      <c r="BP10" s="661"/>
      <c r="BQ10" s="661"/>
      <c r="BR10" s="661"/>
      <c r="BS10" s="662">
        <v>41641</v>
      </c>
      <c r="BT10" s="662"/>
      <c r="BU10" s="662"/>
      <c r="BV10" s="662"/>
      <c r="BW10" s="662"/>
      <c r="BX10" s="662"/>
      <c r="BY10" s="662"/>
      <c r="BZ10" s="662"/>
      <c r="CA10" s="662"/>
      <c r="CB10" s="666"/>
      <c r="CD10" s="655" t="s">
        <v>234</v>
      </c>
      <c r="CE10" s="656"/>
      <c r="CF10" s="656"/>
      <c r="CG10" s="656"/>
      <c r="CH10" s="656"/>
      <c r="CI10" s="656"/>
      <c r="CJ10" s="656"/>
      <c r="CK10" s="656"/>
      <c r="CL10" s="656"/>
      <c r="CM10" s="656"/>
      <c r="CN10" s="656"/>
      <c r="CO10" s="656"/>
      <c r="CP10" s="656"/>
      <c r="CQ10" s="657"/>
      <c r="CR10" s="658">
        <v>88907</v>
      </c>
      <c r="CS10" s="659"/>
      <c r="CT10" s="659"/>
      <c r="CU10" s="659"/>
      <c r="CV10" s="659"/>
      <c r="CW10" s="659"/>
      <c r="CX10" s="659"/>
      <c r="CY10" s="660"/>
      <c r="CZ10" s="661">
        <v>0.2</v>
      </c>
      <c r="DA10" s="661"/>
      <c r="DB10" s="661"/>
      <c r="DC10" s="661"/>
      <c r="DD10" s="667" t="s">
        <v>122</v>
      </c>
      <c r="DE10" s="659"/>
      <c r="DF10" s="659"/>
      <c r="DG10" s="659"/>
      <c r="DH10" s="659"/>
      <c r="DI10" s="659"/>
      <c r="DJ10" s="659"/>
      <c r="DK10" s="659"/>
      <c r="DL10" s="659"/>
      <c r="DM10" s="659"/>
      <c r="DN10" s="659"/>
      <c r="DO10" s="659"/>
      <c r="DP10" s="660"/>
      <c r="DQ10" s="667">
        <v>55671</v>
      </c>
      <c r="DR10" s="659"/>
      <c r="DS10" s="659"/>
      <c r="DT10" s="659"/>
      <c r="DU10" s="659"/>
      <c r="DV10" s="659"/>
      <c r="DW10" s="659"/>
      <c r="DX10" s="659"/>
      <c r="DY10" s="659"/>
      <c r="DZ10" s="659"/>
      <c r="EA10" s="659"/>
      <c r="EB10" s="659"/>
      <c r="EC10" s="668"/>
    </row>
    <row r="11" spans="2:143" ht="11.25" customHeight="1" x14ac:dyDescent="0.2">
      <c r="B11" s="655" t="s">
        <v>235</v>
      </c>
      <c r="C11" s="656"/>
      <c r="D11" s="656"/>
      <c r="E11" s="656"/>
      <c r="F11" s="656"/>
      <c r="G11" s="656"/>
      <c r="H11" s="656"/>
      <c r="I11" s="656"/>
      <c r="J11" s="656"/>
      <c r="K11" s="656"/>
      <c r="L11" s="656"/>
      <c r="M11" s="656"/>
      <c r="N11" s="656"/>
      <c r="O11" s="656"/>
      <c r="P11" s="656"/>
      <c r="Q11" s="657"/>
      <c r="R11" s="658">
        <v>2044534</v>
      </c>
      <c r="S11" s="659"/>
      <c r="T11" s="659"/>
      <c r="U11" s="659"/>
      <c r="V11" s="659"/>
      <c r="W11" s="659"/>
      <c r="X11" s="659"/>
      <c r="Y11" s="660"/>
      <c r="Z11" s="663">
        <v>4.9000000000000004</v>
      </c>
      <c r="AA11" s="664"/>
      <c r="AB11" s="664"/>
      <c r="AC11" s="670"/>
      <c r="AD11" s="667">
        <v>2044534</v>
      </c>
      <c r="AE11" s="659"/>
      <c r="AF11" s="659"/>
      <c r="AG11" s="659"/>
      <c r="AH11" s="659"/>
      <c r="AI11" s="659"/>
      <c r="AJ11" s="659"/>
      <c r="AK11" s="660"/>
      <c r="AL11" s="663">
        <v>9.6999999999999993</v>
      </c>
      <c r="AM11" s="664"/>
      <c r="AN11" s="664"/>
      <c r="AO11" s="665"/>
      <c r="AP11" s="655" t="s">
        <v>236</v>
      </c>
      <c r="AQ11" s="656"/>
      <c r="AR11" s="656"/>
      <c r="AS11" s="656"/>
      <c r="AT11" s="656"/>
      <c r="AU11" s="656"/>
      <c r="AV11" s="656"/>
      <c r="AW11" s="656"/>
      <c r="AX11" s="656"/>
      <c r="AY11" s="656"/>
      <c r="AZ11" s="656"/>
      <c r="BA11" s="656"/>
      <c r="BB11" s="656"/>
      <c r="BC11" s="656"/>
      <c r="BD11" s="656"/>
      <c r="BE11" s="656"/>
      <c r="BF11" s="657"/>
      <c r="BG11" s="658">
        <v>1521558</v>
      </c>
      <c r="BH11" s="659"/>
      <c r="BI11" s="659"/>
      <c r="BJ11" s="659"/>
      <c r="BK11" s="659"/>
      <c r="BL11" s="659"/>
      <c r="BM11" s="659"/>
      <c r="BN11" s="660"/>
      <c r="BO11" s="661">
        <v>11</v>
      </c>
      <c r="BP11" s="661"/>
      <c r="BQ11" s="661"/>
      <c r="BR11" s="661"/>
      <c r="BS11" s="662">
        <v>434417</v>
      </c>
      <c r="BT11" s="662"/>
      <c r="BU11" s="662"/>
      <c r="BV11" s="662"/>
      <c r="BW11" s="662"/>
      <c r="BX11" s="662"/>
      <c r="BY11" s="662"/>
      <c r="BZ11" s="662"/>
      <c r="CA11" s="662"/>
      <c r="CB11" s="666"/>
      <c r="CD11" s="655" t="s">
        <v>237</v>
      </c>
      <c r="CE11" s="656"/>
      <c r="CF11" s="656"/>
      <c r="CG11" s="656"/>
      <c r="CH11" s="656"/>
      <c r="CI11" s="656"/>
      <c r="CJ11" s="656"/>
      <c r="CK11" s="656"/>
      <c r="CL11" s="656"/>
      <c r="CM11" s="656"/>
      <c r="CN11" s="656"/>
      <c r="CO11" s="656"/>
      <c r="CP11" s="656"/>
      <c r="CQ11" s="657"/>
      <c r="CR11" s="658">
        <v>1378537</v>
      </c>
      <c r="CS11" s="659"/>
      <c r="CT11" s="659"/>
      <c r="CU11" s="659"/>
      <c r="CV11" s="659"/>
      <c r="CW11" s="659"/>
      <c r="CX11" s="659"/>
      <c r="CY11" s="660"/>
      <c r="CZ11" s="661">
        <v>3.4</v>
      </c>
      <c r="DA11" s="661"/>
      <c r="DB11" s="661"/>
      <c r="DC11" s="661"/>
      <c r="DD11" s="667">
        <v>479947</v>
      </c>
      <c r="DE11" s="659"/>
      <c r="DF11" s="659"/>
      <c r="DG11" s="659"/>
      <c r="DH11" s="659"/>
      <c r="DI11" s="659"/>
      <c r="DJ11" s="659"/>
      <c r="DK11" s="659"/>
      <c r="DL11" s="659"/>
      <c r="DM11" s="659"/>
      <c r="DN11" s="659"/>
      <c r="DO11" s="659"/>
      <c r="DP11" s="660"/>
      <c r="DQ11" s="667">
        <v>568785</v>
      </c>
      <c r="DR11" s="659"/>
      <c r="DS11" s="659"/>
      <c r="DT11" s="659"/>
      <c r="DU11" s="659"/>
      <c r="DV11" s="659"/>
      <c r="DW11" s="659"/>
      <c r="DX11" s="659"/>
      <c r="DY11" s="659"/>
      <c r="DZ11" s="659"/>
      <c r="EA11" s="659"/>
      <c r="EB11" s="659"/>
      <c r="EC11" s="668"/>
    </row>
    <row r="12" spans="2:143" ht="11.25" customHeight="1" x14ac:dyDescent="0.2">
      <c r="B12" s="655" t="s">
        <v>238</v>
      </c>
      <c r="C12" s="656"/>
      <c r="D12" s="656"/>
      <c r="E12" s="656"/>
      <c r="F12" s="656"/>
      <c r="G12" s="656"/>
      <c r="H12" s="656"/>
      <c r="I12" s="656"/>
      <c r="J12" s="656"/>
      <c r="K12" s="656"/>
      <c r="L12" s="656"/>
      <c r="M12" s="656"/>
      <c r="N12" s="656"/>
      <c r="O12" s="656"/>
      <c r="P12" s="656"/>
      <c r="Q12" s="657"/>
      <c r="R12" s="658">
        <v>15447</v>
      </c>
      <c r="S12" s="659"/>
      <c r="T12" s="659"/>
      <c r="U12" s="659"/>
      <c r="V12" s="659"/>
      <c r="W12" s="659"/>
      <c r="X12" s="659"/>
      <c r="Y12" s="660"/>
      <c r="Z12" s="661">
        <v>0</v>
      </c>
      <c r="AA12" s="661"/>
      <c r="AB12" s="661"/>
      <c r="AC12" s="661"/>
      <c r="AD12" s="662">
        <v>15447</v>
      </c>
      <c r="AE12" s="662"/>
      <c r="AF12" s="662"/>
      <c r="AG12" s="662"/>
      <c r="AH12" s="662"/>
      <c r="AI12" s="662"/>
      <c r="AJ12" s="662"/>
      <c r="AK12" s="662"/>
      <c r="AL12" s="663">
        <v>0.1</v>
      </c>
      <c r="AM12" s="664"/>
      <c r="AN12" s="664"/>
      <c r="AO12" s="665"/>
      <c r="AP12" s="655" t="s">
        <v>239</v>
      </c>
      <c r="AQ12" s="656"/>
      <c r="AR12" s="656"/>
      <c r="AS12" s="656"/>
      <c r="AT12" s="656"/>
      <c r="AU12" s="656"/>
      <c r="AV12" s="656"/>
      <c r="AW12" s="656"/>
      <c r="AX12" s="656"/>
      <c r="AY12" s="656"/>
      <c r="AZ12" s="656"/>
      <c r="BA12" s="656"/>
      <c r="BB12" s="656"/>
      <c r="BC12" s="656"/>
      <c r="BD12" s="656"/>
      <c r="BE12" s="656"/>
      <c r="BF12" s="657"/>
      <c r="BG12" s="658">
        <v>6015370</v>
      </c>
      <c r="BH12" s="659"/>
      <c r="BI12" s="659"/>
      <c r="BJ12" s="659"/>
      <c r="BK12" s="659"/>
      <c r="BL12" s="659"/>
      <c r="BM12" s="659"/>
      <c r="BN12" s="660"/>
      <c r="BO12" s="661">
        <v>43.6</v>
      </c>
      <c r="BP12" s="661"/>
      <c r="BQ12" s="661"/>
      <c r="BR12" s="661"/>
      <c r="BS12" s="662" t="s">
        <v>122</v>
      </c>
      <c r="BT12" s="662"/>
      <c r="BU12" s="662"/>
      <c r="BV12" s="662"/>
      <c r="BW12" s="662"/>
      <c r="BX12" s="662"/>
      <c r="BY12" s="662"/>
      <c r="BZ12" s="662"/>
      <c r="CA12" s="662"/>
      <c r="CB12" s="666"/>
      <c r="CD12" s="655" t="s">
        <v>240</v>
      </c>
      <c r="CE12" s="656"/>
      <c r="CF12" s="656"/>
      <c r="CG12" s="656"/>
      <c r="CH12" s="656"/>
      <c r="CI12" s="656"/>
      <c r="CJ12" s="656"/>
      <c r="CK12" s="656"/>
      <c r="CL12" s="656"/>
      <c r="CM12" s="656"/>
      <c r="CN12" s="656"/>
      <c r="CO12" s="656"/>
      <c r="CP12" s="656"/>
      <c r="CQ12" s="657"/>
      <c r="CR12" s="658">
        <v>2007207</v>
      </c>
      <c r="CS12" s="659"/>
      <c r="CT12" s="659"/>
      <c r="CU12" s="659"/>
      <c r="CV12" s="659"/>
      <c r="CW12" s="659"/>
      <c r="CX12" s="659"/>
      <c r="CY12" s="660"/>
      <c r="CZ12" s="661">
        <v>5</v>
      </c>
      <c r="DA12" s="661"/>
      <c r="DB12" s="661"/>
      <c r="DC12" s="661"/>
      <c r="DD12" s="667">
        <v>677596</v>
      </c>
      <c r="DE12" s="659"/>
      <c r="DF12" s="659"/>
      <c r="DG12" s="659"/>
      <c r="DH12" s="659"/>
      <c r="DI12" s="659"/>
      <c r="DJ12" s="659"/>
      <c r="DK12" s="659"/>
      <c r="DL12" s="659"/>
      <c r="DM12" s="659"/>
      <c r="DN12" s="659"/>
      <c r="DO12" s="659"/>
      <c r="DP12" s="660"/>
      <c r="DQ12" s="667">
        <v>1929800</v>
      </c>
      <c r="DR12" s="659"/>
      <c r="DS12" s="659"/>
      <c r="DT12" s="659"/>
      <c r="DU12" s="659"/>
      <c r="DV12" s="659"/>
      <c r="DW12" s="659"/>
      <c r="DX12" s="659"/>
      <c r="DY12" s="659"/>
      <c r="DZ12" s="659"/>
      <c r="EA12" s="659"/>
      <c r="EB12" s="659"/>
      <c r="EC12" s="668"/>
    </row>
    <row r="13" spans="2:143" ht="11.25" customHeight="1" x14ac:dyDescent="0.2">
      <c r="B13" s="655" t="s">
        <v>241</v>
      </c>
      <c r="C13" s="656"/>
      <c r="D13" s="656"/>
      <c r="E13" s="656"/>
      <c r="F13" s="656"/>
      <c r="G13" s="656"/>
      <c r="H13" s="656"/>
      <c r="I13" s="656"/>
      <c r="J13" s="656"/>
      <c r="K13" s="656"/>
      <c r="L13" s="656"/>
      <c r="M13" s="656"/>
      <c r="N13" s="656"/>
      <c r="O13" s="656"/>
      <c r="P13" s="656"/>
      <c r="Q13" s="657"/>
      <c r="R13" s="658" t="s">
        <v>122</v>
      </c>
      <c r="S13" s="659"/>
      <c r="T13" s="659"/>
      <c r="U13" s="659"/>
      <c r="V13" s="659"/>
      <c r="W13" s="659"/>
      <c r="X13" s="659"/>
      <c r="Y13" s="660"/>
      <c r="Z13" s="661" t="s">
        <v>122</v>
      </c>
      <c r="AA13" s="661"/>
      <c r="AB13" s="661"/>
      <c r="AC13" s="661"/>
      <c r="AD13" s="662" t="s">
        <v>122</v>
      </c>
      <c r="AE13" s="662"/>
      <c r="AF13" s="662"/>
      <c r="AG13" s="662"/>
      <c r="AH13" s="662"/>
      <c r="AI13" s="662"/>
      <c r="AJ13" s="662"/>
      <c r="AK13" s="662"/>
      <c r="AL13" s="663" t="s">
        <v>122</v>
      </c>
      <c r="AM13" s="664"/>
      <c r="AN13" s="664"/>
      <c r="AO13" s="665"/>
      <c r="AP13" s="655" t="s">
        <v>242</v>
      </c>
      <c r="AQ13" s="656"/>
      <c r="AR13" s="656"/>
      <c r="AS13" s="656"/>
      <c r="AT13" s="656"/>
      <c r="AU13" s="656"/>
      <c r="AV13" s="656"/>
      <c r="AW13" s="656"/>
      <c r="AX13" s="656"/>
      <c r="AY13" s="656"/>
      <c r="AZ13" s="656"/>
      <c r="BA13" s="656"/>
      <c r="BB13" s="656"/>
      <c r="BC13" s="656"/>
      <c r="BD13" s="656"/>
      <c r="BE13" s="656"/>
      <c r="BF13" s="657"/>
      <c r="BG13" s="658">
        <v>6003975</v>
      </c>
      <c r="BH13" s="659"/>
      <c r="BI13" s="659"/>
      <c r="BJ13" s="659"/>
      <c r="BK13" s="659"/>
      <c r="BL13" s="659"/>
      <c r="BM13" s="659"/>
      <c r="BN13" s="660"/>
      <c r="BO13" s="661">
        <v>43.5</v>
      </c>
      <c r="BP13" s="661"/>
      <c r="BQ13" s="661"/>
      <c r="BR13" s="661"/>
      <c r="BS13" s="662" t="s">
        <v>122</v>
      </c>
      <c r="BT13" s="662"/>
      <c r="BU13" s="662"/>
      <c r="BV13" s="662"/>
      <c r="BW13" s="662"/>
      <c r="BX13" s="662"/>
      <c r="BY13" s="662"/>
      <c r="BZ13" s="662"/>
      <c r="CA13" s="662"/>
      <c r="CB13" s="666"/>
      <c r="CD13" s="655" t="s">
        <v>243</v>
      </c>
      <c r="CE13" s="656"/>
      <c r="CF13" s="656"/>
      <c r="CG13" s="656"/>
      <c r="CH13" s="656"/>
      <c r="CI13" s="656"/>
      <c r="CJ13" s="656"/>
      <c r="CK13" s="656"/>
      <c r="CL13" s="656"/>
      <c r="CM13" s="656"/>
      <c r="CN13" s="656"/>
      <c r="CO13" s="656"/>
      <c r="CP13" s="656"/>
      <c r="CQ13" s="657"/>
      <c r="CR13" s="658">
        <v>4374979</v>
      </c>
      <c r="CS13" s="659"/>
      <c r="CT13" s="659"/>
      <c r="CU13" s="659"/>
      <c r="CV13" s="659"/>
      <c r="CW13" s="659"/>
      <c r="CX13" s="659"/>
      <c r="CY13" s="660"/>
      <c r="CZ13" s="661">
        <v>10.8</v>
      </c>
      <c r="DA13" s="661"/>
      <c r="DB13" s="661"/>
      <c r="DC13" s="661"/>
      <c r="DD13" s="667">
        <v>1822044</v>
      </c>
      <c r="DE13" s="659"/>
      <c r="DF13" s="659"/>
      <c r="DG13" s="659"/>
      <c r="DH13" s="659"/>
      <c r="DI13" s="659"/>
      <c r="DJ13" s="659"/>
      <c r="DK13" s="659"/>
      <c r="DL13" s="659"/>
      <c r="DM13" s="659"/>
      <c r="DN13" s="659"/>
      <c r="DO13" s="659"/>
      <c r="DP13" s="660"/>
      <c r="DQ13" s="667">
        <v>2377278</v>
      </c>
      <c r="DR13" s="659"/>
      <c r="DS13" s="659"/>
      <c r="DT13" s="659"/>
      <c r="DU13" s="659"/>
      <c r="DV13" s="659"/>
      <c r="DW13" s="659"/>
      <c r="DX13" s="659"/>
      <c r="DY13" s="659"/>
      <c r="DZ13" s="659"/>
      <c r="EA13" s="659"/>
      <c r="EB13" s="659"/>
      <c r="EC13" s="668"/>
    </row>
    <row r="14" spans="2:143" ht="11.25" customHeight="1" x14ac:dyDescent="0.2">
      <c r="B14" s="655" t="s">
        <v>244</v>
      </c>
      <c r="C14" s="656"/>
      <c r="D14" s="656"/>
      <c r="E14" s="656"/>
      <c r="F14" s="656"/>
      <c r="G14" s="656"/>
      <c r="H14" s="656"/>
      <c r="I14" s="656"/>
      <c r="J14" s="656"/>
      <c r="K14" s="656"/>
      <c r="L14" s="656"/>
      <c r="M14" s="656"/>
      <c r="N14" s="656"/>
      <c r="O14" s="656"/>
      <c r="P14" s="656"/>
      <c r="Q14" s="657"/>
      <c r="R14" s="658">
        <v>3245</v>
      </c>
      <c r="S14" s="659"/>
      <c r="T14" s="659"/>
      <c r="U14" s="659"/>
      <c r="V14" s="659"/>
      <c r="W14" s="659"/>
      <c r="X14" s="659"/>
      <c r="Y14" s="660"/>
      <c r="Z14" s="661">
        <v>0</v>
      </c>
      <c r="AA14" s="661"/>
      <c r="AB14" s="661"/>
      <c r="AC14" s="661"/>
      <c r="AD14" s="662">
        <v>3245</v>
      </c>
      <c r="AE14" s="662"/>
      <c r="AF14" s="662"/>
      <c r="AG14" s="662"/>
      <c r="AH14" s="662"/>
      <c r="AI14" s="662"/>
      <c r="AJ14" s="662"/>
      <c r="AK14" s="662"/>
      <c r="AL14" s="663">
        <v>0</v>
      </c>
      <c r="AM14" s="664"/>
      <c r="AN14" s="664"/>
      <c r="AO14" s="665"/>
      <c r="AP14" s="655" t="s">
        <v>245</v>
      </c>
      <c r="AQ14" s="656"/>
      <c r="AR14" s="656"/>
      <c r="AS14" s="656"/>
      <c r="AT14" s="656"/>
      <c r="AU14" s="656"/>
      <c r="AV14" s="656"/>
      <c r="AW14" s="656"/>
      <c r="AX14" s="656"/>
      <c r="AY14" s="656"/>
      <c r="AZ14" s="656"/>
      <c r="BA14" s="656"/>
      <c r="BB14" s="656"/>
      <c r="BC14" s="656"/>
      <c r="BD14" s="656"/>
      <c r="BE14" s="656"/>
      <c r="BF14" s="657"/>
      <c r="BG14" s="658">
        <v>300200</v>
      </c>
      <c r="BH14" s="659"/>
      <c r="BI14" s="659"/>
      <c r="BJ14" s="659"/>
      <c r="BK14" s="659"/>
      <c r="BL14" s="659"/>
      <c r="BM14" s="659"/>
      <c r="BN14" s="660"/>
      <c r="BO14" s="661">
        <v>2.2000000000000002</v>
      </c>
      <c r="BP14" s="661"/>
      <c r="BQ14" s="661"/>
      <c r="BR14" s="661"/>
      <c r="BS14" s="662" t="s">
        <v>122</v>
      </c>
      <c r="BT14" s="662"/>
      <c r="BU14" s="662"/>
      <c r="BV14" s="662"/>
      <c r="BW14" s="662"/>
      <c r="BX14" s="662"/>
      <c r="BY14" s="662"/>
      <c r="BZ14" s="662"/>
      <c r="CA14" s="662"/>
      <c r="CB14" s="666"/>
      <c r="CD14" s="655" t="s">
        <v>246</v>
      </c>
      <c r="CE14" s="656"/>
      <c r="CF14" s="656"/>
      <c r="CG14" s="656"/>
      <c r="CH14" s="656"/>
      <c r="CI14" s="656"/>
      <c r="CJ14" s="656"/>
      <c r="CK14" s="656"/>
      <c r="CL14" s="656"/>
      <c r="CM14" s="656"/>
      <c r="CN14" s="656"/>
      <c r="CO14" s="656"/>
      <c r="CP14" s="656"/>
      <c r="CQ14" s="657"/>
      <c r="CR14" s="658">
        <v>1368336</v>
      </c>
      <c r="CS14" s="659"/>
      <c r="CT14" s="659"/>
      <c r="CU14" s="659"/>
      <c r="CV14" s="659"/>
      <c r="CW14" s="659"/>
      <c r="CX14" s="659"/>
      <c r="CY14" s="660"/>
      <c r="CZ14" s="661">
        <v>3.4</v>
      </c>
      <c r="DA14" s="661"/>
      <c r="DB14" s="661"/>
      <c r="DC14" s="661"/>
      <c r="DD14" s="667" t="s">
        <v>122</v>
      </c>
      <c r="DE14" s="659"/>
      <c r="DF14" s="659"/>
      <c r="DG14" s="659"/>
      <c r="DH14" s="659"/>
      <c r="DI14" s="659"/>
      <c r="DJ14" s="659"/>
      <c r="DK14" s="659"/>
      <c r="DL14" s="659"/>
      <c r="DM14" s="659"/>
      <c r="DN14" s="659"/>
      <c r="DO14" s="659"/>
      <c r="DP14" s="660"/>
      <c r="DQ14" s="667">
        <v>1368336</v>
      </c>
      <c r="DR14" s="659"/>
      <c r="DS14" s="659"/>
      <c r="DT14" s="659"/>
      <c r="DU14" s="659"/>
      <c r="DV14" s="659"/>
      <c r="DW14" s="659"/>
      <c r="DX14" s="659"/>
      <c r="DY14" s="659"/>
      <c r="DZ14" s="659"/>
      <c r="EA14" s="659"/>
      <c r="EB14" s="659"/>
      <c r="EC14" s="668"/>
    </row>
    <row r="15" spans="2:143" ht="11.25" customHeight="1" x14ac:dyDescent="0.2">
      <c r="B15" s="655" t="s">
        <v>247</v>
      </c>
      <c r="C15" s="656"/>
      <c r="D15" s="656"/>
      <c r="E15" s="656"/>
      <c r="F15" s="656"/>
      <c r="G15" s="656"/>
      <c r="H15" s="656"/>
      <c r="I15" s="656"/>
      <c r="J15" s="656"/>
      <c r="K15" s="656"/>
      <c r="L15" s="656"/>
      <c r="M15" s="656"/>
      <c r="N15" s="656"/>
      <c r="O15" s="656"/>
      <c r="P15" s="656"/>
      <c r="Q15" s="657"/>
      <c r="R15" s="658" t="s">
        <v>122</v>
      </c>
      <c r="S15" s="659"/>
      <c r="T15" s="659"/>
      <c r="U15" s="659"/>
      <c r="V15" s="659"/>
      <c r="W15" s="659"/>
      <c r="X15" s="659"/>
      <c r="Y15" s="660"/>
      <c r="Z15" s="661" t="s">
        <v>122</v>
      </c>
      <c r="AA15" s="661"/>
      <c r="AB15" s="661"/>
      <c r="AC15" s="661"/>
      <c r="AD15" s="662" t="s">
        <v>122</v>
      </c>
      <c r="AE15" s="662"/>
      <c r="AF15" s="662"/>
      <c r="AG15" s="662"/>
      <c r="AH15" s="662"/>
      <c r="AI15" s="662"/>
      <c r="AJ15" s="662"/>
      <c r="AK15" s="662"/>
      <c r="AL15" s="663" t="s">
        <v>122</v>
      </c>
      <c r="AM15" s="664"/>
      <c r="AN15" s="664"/>
      <c r="AO15" s="665"/>
      <c r="AP15" s="655" t="s">
        <v>248</v>
      </c>
      <c r="AQ15" s="656"/>
      <c r="AR15" s="656"/>
      <c r="AS15" s="656"/>
      <c r="AT15" s="656"/>
      <c r="AU15" s="656"/>
      <c r="AV15" s="656"/>
      <c r="AW15" s="656"/>
      <c r="AX15" s="656"/>
      <c r="AY15" s="656"/>
      <c r="AZ15" s="656"/>
      <c r="BA15" s="656"/>
      <c r="BB15" s="656"/>
      <c r="BC15" s="656"/>
      <c r="BD15" s="656"/>
      <c r="BE15" s="656"/>
      <c r="BF15" s="657"/>
      <c r="BG15" s="658">
        <v>497913</v>
      </c>
      <c r="BH15" s="659"/>
      <c r="BI15" s="659"/>
      <c r="BJ15" s="659"/>
      <c r="BK15" s="659"/>
      <c r="BL15" s="659"/>
      <c r="BM15" s="659"/>
      <c r="BN15" s="660"/>
      <c r="BO15" s="661">
        <v>3.6</v>
      </c>
      <c r="BP15" s="661"/>
      <c r="BQ15" s="661"/>
      <c r="BR15" s="661"/>
      <c r="BS15" s="662" t="s">
        <v>122</v>
      </c>
      <c r="BT15" s="662"/>
      <c r="BU15" s="662"/>
      <c r="BV15" s="662"/>
      <c r="BW15" s="662"/>
      <c r="BX15" s="662"/>
      <c r="BY15" s="662"/>
      <c r="BZ15" s="662"/>
      <c r="CA15" s="662"/>
      <c r="CB15" s="666"/>
      <c r="CD15" s="655" t="s">
        <v>249</v>
      </c>
      <c r="CE15" s="656"/>
      <c r="CF15" s="656"/>
      <c r="CG15" s="656"/>
      <c r="CH15" s="656"/>
      <c r="CI15" s="656"/>
      <c r="CJ15" s="656"/>
      <c r="CK15" s="656"/>
      <c r="CL15" s="656"/>
      <c r="CM15" s="656"/>
      <c r="CN15" s="656"/>
      <c r="CO15" s="656"/>
      <c r="CP15" s="656"/>
      <c r="CQ15" s="657"/>
      <c r="CR15" s="658">
        <v>3912319</v>
      </c>
      <c r="CS15" s="659"/>
      <c r="CT15" s="659"/>
      <c r="CU15" s="659"/>
      <c r="CV15" s="659"/>
      <c r="CW15" s="659"/>
      <c r="CX15" s="659"/>
      <c r="CY15" s="660"/>
      <c r="CZ15" s="661">
        <v>9.6999999999999993</v>
      </c>
      <c r="DA15" s="661"/>
      <c r="DB15" s="661"/>
      <c r="DC15" s="661"/>
      <c r="DD15" s="667">
        <v>753677</v>
      </c>
      <c r="DE15" s="659"/>
      <c r="DF15" s="659"/>
      <c r="DG15" s="659"/>
      <c r="DH15" s="659"/>
      <c r="DI15" s="659"/>
      <c r="DJ15" s="659"/>
      <c r="DK15" s="659"/>
      <c r="DL15" s="659"/>
      <c r="DM15" s="659"/>
      <c r="DN15" s="659"/>
      <c r="DO15" s="659"/>
      <c r="DP15" s="660"/>
      <c r="DQ15" s="667">
        <v>2965522</v>
      </c>
      <c r="DR15" s="659"/>
      <c r="DS15" s="659"/>
      <c r="DT15" s="659"/>
      <c r="DU15" s="659"/>
      <c r="DV15" s="659"/>
      <c r="DW15" s="659"/>
      <c r="DX15" s="659"/>
      <c r="DY15" s="659"/>
      <c r="DZ15" s="659"/>
      <c r="EA15" s="659"/>
      <c r="EB15" s="659"/>
      <c r="EC15" s="668"/>
    </row>
    <row r="16" spans="2:143" ht="11.25" customHeight="1" x14ac:dyDescent="0.2">
      <c r="B16" s="655" t="s">
        <v>250</v>
      </c>
      <c r="C16" s="656"/>
      <c r="D16" s="656"/>
      <c r="E16" s="656"/>
      <c r="F16" s="656"/>
      <c r="G16" s="656"/>
      <c r="H16" s="656"/>
      <c r="I16" s="656"/>
      <c r="J16" s="656"/>
      <c r="K16" s="656"/>
      <c r="L16" s="656"/>
      <c r="M16" s="656"/>
      <c r="N16" s="656"/>
      <c r="O16" s="656"/>
      <c r="P16" s="656"/>
      <c r="Q16" s="657"/>
      <c r="R16" s="658">
        <v>37152</v>
      </c>
      <c r="S16" s="659"/>
      <c r="T16" s="659"/>
      <c r="U16" s="659"/>
      <c r="V16" s="659"/>
      <c r="W16" s="659"/>
      <c r="X16" s="659"/>
      <c r="Y16" s="660"/>
      <c r="Z16" s="661">
        <v>0.1</v>
      </c>
      <c r="AA16" s="661"/>
      <c r="AB16" s="661"/>
      <c r="AC16" s="661"/>
      <c r="AD16" s="662">
        <v>37152</v>
      </c>
      <c r="AE16" s="662"/>
      <c r="AF16" s="662"/>
      <c r="AG16" s="662"/>
      <c r="AH16" s="662"/>
      <c r="AI16" s="662"/>
      <c r="AJ16" s="662"/>
      <c r="AK16" s="662"/>
      <c r="AL16" s="663">
        <v>0.2</v>
      </c>
      <c r="AM16" s="664"/>
      <c r="AN16" s="664"/>
      <c r="AO16" s="665"/>
      <c r="AP16" s="655" t="s">
        <v>251</v>
      </c>
      <c r="AQ16" s="656"/>
      <c r="AR16" s="656"/>
      <c r="AS16" s="656"/>
      <c r="AT16" s="656"/>
      <c r="AU16" s="656"/>
      <c r="AV16" s="656"/>
      <c r="AW16" s="656"/>
      <c r="AX16" s="656"/>
      <c r="AY16" s="656"/>
      <c r="AZ16" s="656"/>
      <c r="BA16" s="656"/>
      <c r="BB16" s="656"/>
      <c r="BC16" s="656"/>
      <c r="BD16" s="656"/>
      <c r="BE16" s="656"/>
      <c r="BF16" s="657"/>
      <c r="BG16" s="658" t="s">
        <v>122</v>
      </c>
      <c r="BH16" s="659"/>
      <c r="BI16" s="659"/>
      <c r="BJ16" s="659"/>
      <c r="BK16" s="659"/>
      <c r="BL16" s="659"/>
      <c r="BM16" s="659"/>
      <c r="BN16" s="660"/>
      <c r="BO16" s="661" t="s">
        <v>122</v>
      </c>
      <c r="BP16" s="661"/>
      <c r="BQ16" s="661"/>
      <c r="BR16" s="661"/>
      <c r="BS16" s="662" t="s">
        <v>122</v>
      </c>
      <c r="BT16" s="662"/>
      <c r="BU16" s="662"/>
      <c r="BV16" s="662"/>
      <c r="BW16" s="662"/>
      <c r="BX16" s="662"/>
      <c r="BY16" s="662"/>
      <c r="BZ16" s="662"/>
      <c r="CA16" s="662"/>
      <c r="CB16" s="666"/>
      <c r="CD16" s="655" t="s">
        <v>252</v>
      </c>
      <c r="CE16" s="656"/>
      <c r="CF16" s="656"/>
      <c r="CG16" s="656"/>
      <c r="CH16" s="656"/>
      <c r="CI16" s="656"/>
      <c r="CJ16" s="656"/>
      <c r="CK16" s="656"/>
      <c r="CL16" s="656"/>
      <c r="CM16" s="656"/>
      <c r="CN16" s="656"/>
      <c r="CO16" s="656"/>
      <c r="CP16" s="656"/>
      <c r="CQ16" s="657"/>
      <c r="CR16" s="658">
        <v>30209</v>
      </c>
      <c r="CS16" s="659"/>
      <c r="CT16" s="659"/>
      <c r="CU16" s="659"/>
      <c r="CV16" s="659"/>
      <c r="CW16" s="659"/>
      <c r="CX16" s="659"/>
      <c r="CY16" s="660"/>
      <c r="CZ16" s="661">
        <v>0.1</v>
      </c>
      <c r="DA16" s="661"/>
      <c r="DB16" s="661"/>
      <c r="DC16" s="661"/>
      <c r="DD16" s="667" t="s">
        <v>122</v>
      </c>
      <c r="DE16" s="659"/>
      <c r="DF16" s="659"/>
      <c r="DG16" s="659"/>
      <c r="DH16" s="659"/>
      <c r="DI16" s="659"/>
      <c r="DJ16" s="659"/>
      <c r="DK16" s="659"/>
      <c r="DL16" s="659"/>
      <c r="DM16" s="659"/>
      <c r="DN16" s="659"/>
      <c r="DO16" s="659"/>
      <c r="DP16" s="660"/>
      <c r="DQ16" s="667">
        <v>4368</v>
      </c>
      <c r="DR16" s="659"/>
      <c r="DS16" s="659"/>
      <c r="DT16" s="659"/>
      <c r="DU16" s="659"/>
      <c r="DV16" s="659"/>
      <c r="DW16" s="659"/>
      <c r="DX16" s="659"/>
      <c r="DY16" s="659"/>
      <c r="DZ16" s="659"/>
      <c r="EA16" s="659"/>
      <c r="EB16" s="659"/>
      <c r="EC16" s="668"/>
    </row>
    <row r="17" spans="2:133" ht="11.25" customHeight="1" x14ac:dyDescent="0.2">
      <c r="B17" s="655" t="s">
        <v>253</v>
      </c>
      <c r="C17" s="656"/>
      <c r="D17" s="656"/>
      <c r="E17" s="656"/>
      <c r="F17" s="656"/>
      <c r="G17" s="656"/>
      <c r="H17" s="656"/>
      <c r="I17" s="656"/>
      <c r="J17" s="656"/>
      <c r="K17" s="656"/>
      <c r="L17" s="656"/>
      <c r="M17" s="656"/>
      <c r="N17" s="656"/>
      <c r="O17" s="656"/>
      <c r="P17" s="656"/>
      <c r="Q17" s="657"/>
      <c r="R17" s="658">
        <v>307079</v>
      </c>
      <c r="S17" s="659"/>
      <c r="T17" s="659"/>
      <c r="U17" s="659"/>
      <c r="V17" s="659"/>
      <c r="W17" s="659"/>
      <c r="X17" s="659"/>
      <c r="Y17" s="660"/>
      <c r="Z17" s="661">
        <v>0.7</v>
      </c>
      <c r="AA17" s="661"/>
      <c r="AB17" s="661"/>
      <c r="AC17" s="661"/>
      <c r="AD17" s="662">
        <v>307079</v>
      </c>
      <c r="AE17" s="662"/>
      <c r="AF17" s="662"/>
      <c r="AG17" s="662"/>
      <c r="AH17" s="662"/>
      <c r="AI17" s="662"/>
      <c r="AJ17" s="662"/>
      <c r="AK17" s="662"/>
      <c r="AL17" s="663">
        <v>1.5</v>
      </c>
      <c r="AM17" s="664"/>
      <c r="AN17" s="664"/>
      <c r="AO17" s="665"/>
      <c r="AP17" s="655" t="s">
        <v>254</v>
      </c>
      <c r="AQ17" s="656"/>
      <c r="AR17" s="656"/>
      <c r="AS17" s="656"/>
      <c r="AT17" s="656"/>
      <c r="AU17" s="656"/>
      <c r="AV17" s="656"/>
      <c r="AW17" s="656"/>
      <c r="AX17" s="656"/>
      <c r="AY17" s="656"/>
      <c r="AZ17" s="656"/>
      <c r="BA17" s="656"/>
      <c r="BB17" s="656"/>
      <c r="BC17" s="656"/>
      <c r="BD17" s="656"/>
      <c r="BE17" s="656"/>
      <c r="BF17" s="657"/>
      <c r="BG17" s="658" t="s">
        <v>122</v>
      </c>
      <c r="BH17" s="659"/>
      <c r="BI17" s="659"/>
      <c r="BJ17" s="659"/>
      <c r="BK17" s="659"/>
      <c r="BL17" s="659"/>
      <c r="BM17" s="659"/>
      <c r="BN17" s="660"/>
      <c r="BO17" s="661" t="s">
        <v>122</v>
      </c>
      <c r="BP17" s="661"/>
      <c r="BQ17" s="661"/>
      <c r="BR17" s="661"/>
      <c r="BS17" s="662" t="s">
        <v>122</v>
      </c>
      <c r="BT17" s="662"/>
      <c r="BU17" s="662"/>
      <c r="BV17" s="662"/>
      <c r="BW17" s="662"/>
      <c r="BX17" s="662"/>
      <c r="BY17" s="662"/>
      <c r="BZ17" s="662"/>
      <c r="CA17" s="662"/>
      <c r="CB17" s="666"/>
      <c r="CD17" s="655" t="s">
        <v>255</v>
      </c>
      <c r="CE17" s="656"/>
      <c r="CF17" s="656"/>
      <c r="CG17" s="656"/>
      <c r="CH17" s="656"/>
      <c r="CI17" s="656"/>
      <c r="CJ17" s="656"/>
      <c r="CK17" s="656"/>
      <c r="CL17" s="656"/>
      <c r="CM17" s="656"/>
      <c r="CN17" s="656"/>
      <c r="CO17" s="656"/>
      <c r="CP17" s="656"/>
      <c r="CQ17" s="657"/>
      <c r="CR17" s="658">
        <v>4453627</v>
      </c>
      <c r="CS17" s="659"/>
      <c r="CT17" s="659"/>
      <c r="CU17" s="659"/>
      <c r="CV17" s="659"/>
      <c r="CW17" s="659"/>
      <c r="CX17" s="659"/>
      <c r="CY17" s="660"/>
      <c r="CZ17" s="661">
        <v>11</v>
      </c>
      <c r="DA17" s="661"/>
      <c r="DB17" s="661"/>
      <c r="DC17" s="661"/>
      <c r="DD17" s="667" t="s">
        <v>122</v>
      </c>
      <c r="DE17" s="659"/>
      <c r="DF17" s="659"/>
      <c r="DG17" s="659"/>
      <c r="DH17" s="659"/>
      <c r="DI17" s="659"/>
      <c r="DJ17" s="659"/>
      <c r="DK17" s="659"/>
      <c r="DL17" s="659"/>
      <c r="DM17" s="659"/>
      <c r="DN17" s="659"/>
      <c r="DO17" s="659"/>
      <c r="DP17" s="660"/>
      <c r="DQ17" s="667">
        <v>4352709</v>
      </c>
      <c r="DR17" s="659"/>
      <c r="DS17" s="659"/>
      <c r="DT17" s="659"/>
      <c r="DU17" s="659"/>
      <c r="DV17" s="659"/>
      <c r="DW17" s="659"/>
      <c r="DX17" s="659"/>
      <c r="DY17" s="659"/>
      <c r="DZ17" s="659"/>
      <c r="EA17" s="659"/>
      <c r="EB17" s="659"/>
      <c r="EC17" s="668"/>
    </row>
    <row r="18" spans="2:133" ht="11.25" customHeight="1" x14ac:dyDescent="0.2">
      <c r="B18" s="655" t="s">
        <v>256</v>
      </c>
      <c r="C18" s="656"/>
      <c r="D18" s="656"/>
      <c r="E18" s="656"/>
      <c r="F18" s="656"/>
      <c r="G18" s="656"/>
      <c r="H18" s="656"/>
      <c r="I18" s="656"/>
      <c r="J18" s="656"/>
      <c r="K18" s="656"/>
      <c r="L18" s="656"/>
      <c r="M18" s="656"/>
      <c r="N18" s="656"/>
      <c r="O18" s="656"/>
      <c r="P18" s="656"/>
      <c r="Q18" s="657"/>
      <c r="R18" s="658">
        <v>101252</v>
      </c>
      <c r="S18" s="659"/>
      <c r="T18" s="659"/>
      <c r="U18" s="659"/>
      <c r="V18" s="659"/>
      <c r="W18" s="659"/>
      <c r="X18" s="659"/>
      <c r="Y18" s="660"/>
      <c r="Z18" s="661">
        <v>0.2</v>
      </c>
      <c r="AA18" s="661"/>
      <c r="AB18" s="661"/>
      <c r="AC18" s="661"/>
      <c r="AD18" s="662">
        <v>101252</v>
      </c>
      <c r="AE18" s="662"/>
      <c r="AF18" s="662"/>
      <c r="AG18" s="662"/>
      <c r="AH18" s="662"/>
      <c r="AI18" s="662"/>
      <c r="AJ18" s="662"/>
      <c r="AK18" s="662"/>
      <c r="AL18" s="663">
        <v>0.5</v>
      </c>
      <c r="AM18" s="664"/>
      <c r="AN18" s="664"/>
      <c r="AO18" s="665"/>
      <c r="AP18" s="655" t="s">
        <v>257</v>
      </c>
      <c r="AQ18" s="656"/>
      <c r="AR18" s="656"/>
      <c r="AS18" s="656"/>
      <c r="AT18" s="656"/>
      <c r="AU18" s="656"/>
      <c r="AV18" s="656"/>
      <c r="AW18" s="656"/>
      <c r="AX18" s="656"/>
      <c r="AY18" s="656"/>
      <c r="AZ18" s="656"/>
      <c r="BA18" s="656"/>
      <c r="BB18" s="656"/>
      <c r="BC18" s="656"/>
      <c r="BD18" s="656"/>
      <c r="BE18" s="656"/>
      <c r="BF18" s="657"/>
      <c r="BG18" s="658" t="s">
        <v>122</v>
      </c>
      <c r="BH18" s="659"/>
      <c r="BI18" s="659"/>
      <c r="BJ18" s="659"/>
      <c r="BK18" s="659"/>
      <c r="BL18" s="659"/>
      <c r="BM18" s="659"/>
      <c r="BN18" s="660"/>
      <c r="BO18" s="661" t="s">
        <v>122</v>
      </c>
      <c r="BP18" s="661"/>
      <c r="BQ18" s="661"/>
      <c r="BR18" s="661"/>
      <c r="BS18" s="662" t="s">
        <v>122</v>
      </c>
      <c r="BT18" s="662"/>
      <c r="BU18" s="662"/>
      <c r="BV18" s="662"/>
      <c r="BW18" s="662"/>
      <c r="BX18" s="662"/>
      <c r="BY18" s="662"/>
      <c r="BZ18" s="662"/>
      <c r="CA18" s="662"/>
      <c r="CB18" s="666"/>
      <c r="CD18" s="655" t="s">
        <v>258</v>
      </c>
      <c r="CE18" s="656"/>
      <c r="CF18" s="656"/>
      <c r="CG18" s="656"/>
      <c r="CH18" s="656"/>
      <c r="CI18" s="656"/>
      <c r="CJ18" s="656"/>
      <c r="CK18" s="656"/>
      <c r="CL18" s="656"/>
      <c r="CM18" s="656"/>
      <c r="CN18" s="656"/>
      <c r="CO18" s="656"/>
      <c r="CP18" s="656"/>
      <c r="CQ18" s="657"/>
      <c r="CR18" s="658" t="s">
        <v>122</v>
      </c>
      <c r="CS18" s="659"/>
      <c r="CT18" s="659"/>
      <c r="CU18" s="659"/>
      <c r="CV18" s="659"/>
      <c r="CW18" s="659"/>
      <c r="CX18" s="659"/>
      <c r="CY18" s="660"/>
      <c r="CZ18" s="661" t="s">
        <v>122</v>
      </c>
      <c r="DA18" s="661"/>
      <c r="DB18" s="661"/>
      <c r="DC18" s="661"/>
      <c r="DD18" s="667" t="s">
        <v>122</v>
      </c>
      <c r="DE18" s="659"/>
      <c r="DF18" s="659"/>
      <c r="DG18" s="659"/>
      <c r="DH18" s="659"/>
      <c r="DI18" s="659"/>
      <c r="DJ18" s="659"/>
      <c r="DK18" s="659"/>
      <c r="DL18" s="659"/>
      <c r="DM18" s="659"/>
      <c r="DN18" s="659"/>
      <c r="DO18" s="659"/>
      <c r="DP18" s="660"/>
      <c r="DQ18" s="667" t="s">
        <v>122</v>
      </c>
      <c r="DR18" s="659"/>
      <c r="DS18" s="659"/>
      <c r="DT18" s="659"/>
      <c r="DU18" s="659"/>
      <c r="DV18" s="659"/>
      <c r="DW18" s="659"/>
      <c r="DX18" s="659"/>
      <c r="DY18" s="659"/>
      <c r="DZ18" s="659"/>
      <c r="EA18" s="659"/>
      <c r="EB18" s="659"/>
      <c r="EC18" s="668"/>
    </row>
    <row r="19" spans="2:133" ht="11.25" customHeight="1" x14ac:dyDescent="0.2">
      <c r="B19" s="655" t="s">
        <v>259</v>
      </c>
      <c r="C19" s="656"/>
      <c r="D19" s="656"/>
      <c r="E19" s="656"/>
      <c r="F19" s="656"/>
      <c r="G19" s="656"/>
      <c r="H19" s="656"/>
      <c r="I19" s="656"/>
      <c r="J19" s="656"/>
      <c r="K19" s="656"/>
      <c r="L19" s="656"/>
      <c r="M19" s="656"/>
      <c r="N19" s="656"/>
      <c r="O19" s="656"/>
      <c r="P19" s="656"/>
      <c r="Q19" s="657"/>
      <c r="R19" s="658">
        <v>79047</v>
      </c>
      <c r="S19" s="659"/>
      <c r="T19" s="659"/>
      <c r="U19" s="659"/>
      <c r="V19" s="659"/>
      <c r="W19" s="659"/>
      <c r="X19" s="659"/>
      <c r="Y19" s="660"/>
      <c r="Z19" s="661">
        <v>0.2</v>
      </c>
      <c r="AA19" s="661"/>
      <c r="AB19" s="661"/>
      <c r="AC19" s="661"/>
      <c r="AD19" s="662">
        <v>79047</v>
      </c>
      <c r="AE19" s="662"/>
      <c r="AF19" s="662"/>
      <c r="AG19" s="662"/>
      <c r="AH19" s="662"/>
      <c r="AI19" s="662"/>
      <c r="AJ19" s="662"/>
      <c r="AK19" s="662"/>
      <c r="AL19" s="663">
        <v>0.4</v>
      </c>
      <c r="AM19" s="664"/>
      <c r="AN19" s="664"/>
      <c r="AO19" s="665"/>
      <c r="AP19" s="655" t="s">
        <v>260</v>
      </c>
      <c r="AQ19" s="656"/>
      <c r="AR19" s="656"/>
      <c r="AS19" s="656"/>
      <c r="AT19" s="656"/>
      <c r="AU19" s="656"/>
      <c r="AV19" s="656"/>
      <c r="AW19" s="656"/>
      <c r="AX19" s="656"/>
      <c r="AY19" s="656"/>
      <c r="AZ19" s="656"/>
      <c r="BA19" s="656"/>
      <c r="BB19" s="656"/>
      <c r="BC19" s="656"/>
      <c r="BD19" s="656"/>
      <c r="BE19" s="656"/>
      <c r="BF19" s="657"/>
      <c r="BG19" s="658">
        <v>729552</v>
      </c>
      <c r="BH19" s="659"/>
      <c r="BI19" s="659"/>
      <c r="BJ19" s="659"/>
      <c r="BK19" s="659"/>
      <c r="BL19" s="659"/>
      <c r="BM19" s="659"/>
      <c r="BN19" s="660"/>
      <c r="BO19" s="661">
        <v>5.3</v>
      </c>
      <c r="BP19" s="661"/>
      <c r="BQ19" s="661"/>
      <c r="BR19" s="661"/>
      <c r="BS19" s="662" t="s">
        <v>122</v>
      </c>
      <c r="BT19" s="662"/>
      <c r="BU19" s="662"/>
      <c r="BV19" s="662"/>
      <c r="BW19" s="662"/>
      <c r="BX19" s="662"/>
      <c r="BY19" s="662"/>
      <c r="BZ19" s="662"/>
      <c r="CA19" s="662"/>
      <c r="CB19" s="666"/>
      <c r="CD19" s="655" t="s">
        <v>261</v>
      </c>
      <c r="CE19" s="656"/>
      <c r="CF19" s="656"/>
      <c r="CG19" s="656"/>
      <c r="CH19" s="656"/>
      <c r="CI19" s="656"/>
      <c r="CJ19" s="656"/>
      <c r="CK19" s="656"/>
      <c r="CL19" s="656"/>
      <c r="CM19" s="656"/>
      <c r="CN19" s="656"/>
      <c r="CO19" s="656"/>
      <c r="CP19" s="656"/>
      <c r="CQ19" s="657"/>
      <c r="CR19" s="658" t="s">
        <v>122</v>
      </c>
      <c r="CS19" s="659"/>
      <c r="CT19" s="659"/>
      <c r="CU19" s="659"/>
      <c r="CV19" s="659"/>
      <c r="CW19" s="659"/>
      <c r="CX19" s="659"/>
      <c r="CY19" s="660"/>
      <c r="CZ19" s="661" t="s">
        <v>122</v>
      </c>
      <c r="DA19" s="661"/>
      <c r="DB19" s="661"/>
      <c r="DC19" s="661"/>
      <c r="DD19" s="667" t="s">
        <v>122</v>
      </c>
      <c r="DE19" s="659"/>
      <c r="DF19" s="659"/>
      <c r="DG19" s="659"/>
      <c r="DH19" s="659"/>
      <c r="DI19" s="659"/>
      <c r="DJ19" s="659"/>
      <c r="DK19" s="659"/>
      <c r="DL19" s="659"/>
      <c r="DM19" s="659"/>
      <c r="DN19" s="659"/>
      <c r="DO19" s="659"/>
      <c r="DP19" s="660"/>
      <c r="DQ19" s="667" t="s">
        <v>122</v>
      </c>
      <c r="DR19" s="659"/>
      <c r="DS19" s="659"/>
      <c r="DT19" s="659"/>
      <c r="DU19" s="659"/>
      <c r="DV19" s="659"/>
      <c r="DW19" s="659"/>
      <c r="DX19" s="659"/>
      <c r="DY19" s="659"/>
      <c r="DZ19" s="659"/>
      <c r="EA19" s="659"/>
      <c r="EB19" s="659"/>
      <c r="EC19" s="668"/>
    </row>
    <row r="20" spans="2:133" ht="11.25" customHeight="1" x14ac:dyDescent="0.2">
      <c r="B20" s="671" t="s">
        <v>262</v>
      </c>
      <c r="C20" s="672"/>
      <c r="D20" s="672"/>
      <c r="E20" s="672"/>
      <c r="F20" s="672"/>
      <c r="G20" s="672"/>
      <c r="H20" s="672"/>
      <c r="I20" s="672"/>
      <c r="J20" s="672"/>
      <c r="K20" s="672"/>
      <c r="L20" s="672"/>
      <c r="M20" s="672"/>
      <c r="N20" s="672"/>
      <c r="O20" s="672"/>
      <c r="P20" s="672"/>
      <c r="Q20" s="673"/>
      <c r="R20" s="658">
        <v>22205</v>
      </c>
      <c r="S20" s="659"/>
      <c r="T20" s="659"/>
      <c r="U20" s="659"/>
      <c r="V20" s="659"/>
      <c r="W20" s="659"/>
      <c r="X20" s="659"/>
      <c r="Y20" s="660"/>
      <c r="Z20" s="661">
        <v>0.1</v>
      </c>
      <c r="AA20" s="661"/>
      <c r="AB20" s="661"/>
      <c r="AC20" s="661"/>
      <c r="AD20" s="662">
        <v>22205</v>
      </c>
      <c r="AE20" s="662"/>
      <c r="AF20" s="662"/>
      <c r="AG20" s="662"/>
      <c r="AH20" s="662"/>
      <c r="AI20" s="662"/>
      <c r="AJ20" s="662"/>
      <c r="AK20" s="662"/>
      <c r="AL20" s="663">
        <v>0.1</v>
      </c>
      <c r="AM20" s="664"/>
      <c r="AN20" s="664"/>
      <c r="AO20" s="665"/>
      <c r="AP20" s="655" t="s">
        <v>263</v>
      </c>
      <c r="AQ20" s="656"/>
      <c r="AR20" s="656"/>
      <c r="AS20" s="656"/>
      <c r="AT20" s="656"/>
      <c r="AU20" s="656"/>
      <c r="AV20" s="656"/>
      <c r="AW20" s="656"/>
      <c r="AX20" s="656"/>
      <c r="AY20" s="656"/>
      <c r="AZ20" s="656"/>
      <c r="BA20" s="656"/>
      <c r="BB20" s="656"/>
      <c r="BC20" s="656"/>
      <c r="BD20" s="656"/>
      <c r="BE20" s="656"/>
      <c r="BF20" s="657"/>
      <c r="BG20" s="658">
        <v>729552</v>
      </c>
      <c r="BH20" s="659"/>
      <c r="BI20" s="659"/>
      <c r="BJ20" s="659"/>
      <c r="BK20" s="659"/>
      <c r="BL20" s="659"/>
      <c r="BM20" s="659"/>
      <c r="BN20" s="660"/>
      <c r="BO20" s="661">
        <v>5.3</v>
      </c>
      <c r="BP20" s="661"/>
      <c r="BQ20" s="661"/>
      <c r="BR20" s="661"/>
      <c r="BS20" s="662" t="s">
        <v>122</v>
      </c>
      <c r="BT20" s="662"/>
      <c r="BU20" s="662"/>
      <c r="BV20" s="662"/>
      <c r="BW20" s="662"/>
      <c r="BX20" s="662"/>
      <c r="BY20" s="662"/>
      <c r="BZ20" s="662"/>
      <c r="CA20" s="662"/>
      <c r="CB20" s="666"/>
      <c r="CD20" s="655" t="s">
        <v>264</v>
      </c>
      <c r="CE20" s="656"/>
      <c r="CF20" s="656"/>
      <c r="CG20" s="656"/>
      <c r="CH20" s="656"/>
      <c r="CI20" s="656"/>
      <c r="CJ20" s="656"/>
      <c r="CK20" s="656"/>
      <c r="CL20" s="656"/>
      <c r="CM20" s="656"/>
      <c r="CN20" s="656"/>
      <c r="CO20" s="656"/>
      <c r="CP20" s="656"/>
      <c r="CQ20" s="657"/>
      <c r="CR20" s="658">
        <v>40441425</v>
      </c>
      <c r="CS20" s="659"/>
      <c r="CT20" s="659"/>
      <c r="CU20" s="659"/>
      <c r="CV20" s="659"/>
      <c r="CW20" s="659"/>
      <c r="CX20" s="659"/>
      <c r="CY20" s="660"/>
      <c r="CZ20" s="661">
        <v>100</v>
      </c>
      <c r="DA20" s="661"/>
      <c r="DB20" s="661"/>
      <c r="DC20" s="661"/>
      <c r="DD20" s="667">
        <v>5091244</v>
      </c>
      <c r="DE20" s="659"/>
      <c r="DF20" s="659"/>
      <c r="DG20" s="659"/>
      <c r="DH20" s="659"/>
      <c r="DI20" s="659"/>
      <c r="DJ20" s="659"/>
      <c r="DK20" s="659"/>
      <c r="DL20" s="659"/>
      <c r="DM20" s="659"/>
      <c r="DN20" s="659"/>
      <c r="DO20" s="659"/>
      <c r="DP20" s="660"/>
      <c r="DQ20" s="667">
        <v>27928830</v>
      </c>
      <c r="DR20" s="659"/>
      <c r="DS20" s="659"/>
      <c r="DT20" s="659"/>
      <c r="DU20" s="659"/>
      <c r="DV20" s="659"/>
      <c r="DW20" s="659"/>
      <c r="DX20" s="659"/>
      <c r="DY20" s="659"/>
      <c r="DZ20" s="659"/>
      <c r="EA20" s="659"/>
      <c r="EB20" s="659"/>
      <c r="EC20" s="668"/>
    </row>
    <row r="21" spans="2:133" ht="11.25" customHeight="1" x14ac:dyDescent="0.2">
      <c r="B21" s="655" t="s">
        <v>265</v>
      </c>
      <c r="C21" s="656"/>
      <c r="D21" s="656"/>
      <c r="E21" s="656"/>
      <c r="F21" s="656"/>
      <c r="G21" s="656"/>
      <c r="H21" s="656"/>
      <c r="I21" s="656"/>
      <c r="J21" s="656"/>
      <c r="K21" s="656"/>
      <c r="L21" s="656"/>
      <c r="M21" s="656"/>
      <c r="N21" s="656"/>
      <c r="O21" s="656"/>
      <c r="P21" s="656"/>
      <c r="Q21" s="657"/>
      <c r="R21" s="658">
        <v>6232087</v>
      </c>
      <c r="S21" s="659"/>
      <c r="T21" s="659"/>
      <c r="U21" s="659"/>
      <c r="V21" s="659"/>
      <c r="W21" s="659"/>
      <c r="X21" s="659"/>
      <c r="Y21" s="660"/>
      <c r="Z21" s="661">
        <v>15</v>
      </c>
      <c r="AA21" s="661"/>
      <c r="AB21" s="661"/>
      <c r="AC21" s="661"/>
      <c r="AD21" s="662">
        <v>4906367</v>
      </c>
      <c r="AE21" s="662"/>
      <c r="AF21" s="662"/>
      <c r="AG21" s="662"/>
      <c r="AH21" s="662"/>
      <c r="AI21" s="662"/>
      <c r="AJ21" s="662"/>
      <c r="AK21" s="662"/>
      <c r="AL21" s="663">
        <v>23.3</v>
      </c>
      <c r="AM21" s="664"/>
      <c r="AN21" s="664"/>
      <c r="AO21" s="665"/>
      <c r="AP21" s="655" t="s">
        <v>266</v>
      </c>
      <c r="AQ21" s="674"/>
      <c r="AR21" s="674"/>
      <c r="AS21" s="674"/>
      <c r="AT21" s="674"/>
      <c r="AU21" s="674"/>
      <c r="AV21" s="674"/>
      <c r="AW21" s="674"/>
      <c r="AX21" s="674"/>
      <c r="AY21" s="674"/>
      <c r="AZ21" s="674"/>
      <c r="BA21" s="674"/>
      <c r="BB21" s="674"/>
      <c r="BC21" s="674"/>
      <c r="BD21" s="674"/>
      <c r="BE21" s="674"/>
      <c r="BF21" s="675"/>
      <c r="BG21" s="658">
        <v>28343</v>
      </c>
      <c r="BH21" s="659"/>
      <c r="BI21" s="659"/>
      <c r="BJ21" s="659"/>
      <c r="BK21" s="659"/>
      <c r="BL21" s="659"/>
      <c r="BM21" s="659"/>
      <c r="BN21" s="660"/>
      <c r="BO21" s="661">
        <v>0.2</v>
      </c>
      <c r="BP21" s="661"/>
      <c r="BQ21" s="661"/>
      <c r="BR21" s="661"/>
      <c r="BS21" s="662" t="s">
        <v>122</v>
      </c>
      <c r="BT21" s="662"/>
      <c r="BU21" s="662"/>
      <c r="BV21" s="662"/>
      <c r="BW21" s="662"/>
      <c r="BX21" s="662"/>
      <c r="BY21" s="662"/>
      <c r="BZ21" s="662"/>
      <c r="CA21" s="662"/>
      <c r="CB21" s="666"/>
      <c r="CD21" s="679"/>
      <c r="CE21" s="680"/>
      <c r="CF21" s="680"/>
      <c r="CG21" s="680"/>
      <c r="CH21" s="680"/>
      <c r="CI21" s="680"/>
      <c r="CJ21" s="680"/>
      <c r="CK21" s="680"/>
      <c r="CL21" s="680"/>
      <c r="CM21" s="680"/>
      <c r="CN21" s="680"/>
      <c r="CO21" s="680"/>
      <c r="CP21" s="680"/>
      <c r="CQ21" s="681"/>
      <c r="CR21" s="682"/>
      <c r="CS21" s="677"/>
      <c r="CT21" s="677"/>
      <c r="CU21" s="677"/>
      <c r="CV21" s="677"/>
      <c r="CW21" s="677"/>
      <c r="CX21" s="677"/>
      <c r="CY21" s="683"/>
      <c r="CZ21" s="684"/>
      <c r="DA21" s="684"/>
      <c r="DB21" s="684"/>
      <c r="DC21" s="684"/>
      <c r="DD21" s="676"/>
      <c r="DE21" s="677"/>
      <c r="DF21" s="677"/>
      <c r="DG21" s="677"/>
      <c r="DH21" s="677"/>
      <c r="DI21" s="677"/>
      <c r="DJ21" s="677"/>
      <c r="DK21" s="677"/>
      <c r="DL21" s="677"/>
      <c r="DM21" s="677"/>
      <c r="DN21" s="677"/>
      <c r="DO21" s="677"/>
      <c r="DP21" s="683"/>
      <c r="DQ21" s="676"/>
      <c r="DR21" s="677"/>
      <c r="DS21" s="677"/>
      <c r="DT21" s="677"/>
      <c r="DU21" s="677"/>
      <c r="DV21" s="677"/>
      <c r="DW21" s="677"/>
      <c r="DX21" s="677"/>
      <c r="DY21" s="677"/>
      <c r="DZ21" s="677"/>
      <c r="EA21" s="677"/>
      <c r="EB21" s="677"/>
      <c r="EC21" s="678"/>
    </row>
    <row r="22" spans="2:133" ht="11.25" customHeight="1" x14ac:dyDescent="0.2">
      <c r="B22" s="655" t="s">
        <v>267</v>
      </c>
      <c r="C22" s="656"/>
      <c r="D22" s="656"/>
      <c r="E22" s="656"/>
      <c r="F22" s="656"/>
      <c r="G22" s="656"/>
      <c r="H22" s="656"/>
      <c r="I22" s="656"/>
      <c r="J22" s="656"/>
      <c r="K22" s="656"/>
      <c r="L22" s="656"/>
      <c r="M22" s="656"/>
      <c r="N22" s="656"/>
      <c r="O22" s="656"/>
      <c r="P22" s="656"/>
      <c r="Q22" s="657"/>
      <c r="R22" s="658">
        <v>4906367</v>
      </c>
      <c r="S22" s="659"/>
      <c r="T22" s="659"/>
      <c r="U22" s="659"/>
      <c r="V22" s="659"/>
      <c r="W22" s="659"/>
      <c r="X22" s="659"/>
      <c r="Y22" s="660"/>
      <c r="Z22" s="661">
        <v>11.8</v>
      </c>
      <c r="AA22" s="661"/>
      <c r="AB22" s="661"/>
      <c r="AC22" s="661"/>
      <c r="AD22" s="662">
        <v>4906367</v>
      </c>
      <c r="AE22" s="662"/>
      <c r="AF22" s="662"/>
      <c r="AG22" s="662"/>
      <c r="AH22" s="662"/>
      <c r="AI22" s="662"/>
      <c r="AJ22" s="662"/>
      <c r="AK22" s="662"/>
      <c r="AL22" s="663">
        <v>23.3</v>
      </c>
      <c r="AM22" s="664"/>
      <c r="AN22" s="664"/>
      <c r="AO22" s="665"/>
      <c r="AP22" s="655" t="s">
        <v>268</v>
      </c>
      <c r="AQ22" s="674"/>
      <c r="AR22" s="674"/>
      <c r="AS22" s="674"/>
      <c r="AT22" s="674"/>
      <c r="AU22" s="674"/>
      <c r="AV22" s="674"/>
      <c r="AW22" s="674"/>
      <c r="AX22" s="674"/>
      <c r="AY22" s="674"/>
      <c r="AZ22" s="674"/>
      <c r="BA22" s="674"/>
      <c r="BB22" s="674"/>
      <c r="BC22" s="674"/>
      <c r="BD22" s="674"/>
      <c r="BE22" s="674"/>
      <c r="BF22" s="675"/>
      <c r="BG22" s="658" t="s">
        <v>122</v>
      </c>
      <c r="BH22" s="659"/>
      <c r="BI22" s="659"/>
      <c r="BJ22" s="659"/>
      <c r="BK22" s="659"/>
      <c r="BL22" s="659"/>
      <c r="BM22" s="659"/>
      <c r="BN22" s="660"/>
      <c r="BO22" s="661" t="s">
        <v>122</v>
      </c>
      <c r="BP22" s="661"/>
      <c r="BQ22" s="661"/>
      <c r="BR22" s="661"/>
      <c r="BS22" s="662" t="s">
        <v>122</v>
      </c>
      <c r="BT22" s="662"/>
      <c r="BU22" s="662"/>
      <c r="BV22" s="662"/>
      <c r="BW22" s="662"/>
      <c r="BX22" s="662"/>
      <c r="BY22" s="662"/>
      <c r="BZ22" s="662"/>
      <c r="CA22" s="662"/>
      <c r="CB22" s="666"/>
      <c r="CD22" s="640" t="s">
        <v>269</v>
      </c>
      <c r="CE22" s="641"/>
      <c r="CF22" s="641"/>
      <c r="CG22" s="641"/>
      <c r="CH22" s="641"/>
      <c r="CI22" s="641"/>
      <c r="CJ22" s="641"/>
      <c r="CK22" s="641"/>
      <c r="CL22" s="641"/>
      <c r="CM22" s="641"/>
      <c r="CN22" s="641"/>
      <c r="CO22" s="641"/>
      <c r="CP22" s="641"/>
      <c r="CQ22" s="641"/>
      <c r="CR22" s="641"/>
      <c r="CS22" s="641"/>
      <c r="CT22" s="641"/>
      <c r="CU22" s="641"/>
      <c r="CV22" s="641"/>
      <c r="CW22" s="641"/>
      <c r="CX22" s="641"/>
      <c r="CY22" s="641"/>
      <c r="CZ22" s="641"/>
      <c r="DA22" s="641"/>
      <c r="DB22" s="641"/>
      <c r="DC22" s="641"/>
      <c r="DD22" s="641"/>
      <c r="DE22" s="641"/>
      <c r="DF22" s="641"/>
      <c r="DG22" s="641"/>
      <c r="DH22" s="641"/>
      <c r="DI22" s="641"/>
      <c r="DJ22" s="641"/>
      <c r="DK22" s="641"/>
      <c r="DL22" s="641"/>
      <c r="DM22" s="641"/>
      <c r="DN22" s="641"/>
      <c r="DO22" s="641"/>
      <c r="DP22" s="641"/>
      <c r="DQ22" s="641"/>
      <c r="DR22" s="641"/>
      <c r="DS22" s="641"/>
      <c r="DT22" s="641"/>
      <c r="DU22" s="641"/>
      <c r="DV22" s="641"/>
      <c r="DW22" s="641"/>
      <c r="DX22" s="641"/>
      <c r="DY22" s="641"/>
      <c r="DZ22" s="641"/>
      <c r="EA22" s="641"/>
      <c r="EB22" s="641"/>
      <c r="EC22" s="642"/>
    </row>
    <row r="23" spans="2:133" ht="11.25" customHeight="1" x14ac:dyDescent="0.2">
      <c r="B23" s="655" t="s">
        <v>270</v>
      </c>
      <c r="C23" s="656"/>
      <c r="D23" s="656"/>
      <c r="E23" s="656"/>
      <c r="F23" s="656"/>
      <c r="G23" s="656"/>
      <c r="H23" s="656"/>
      <c r="I23" s="656"/>
      <c r="J23" s="656"/>
      <c r="K23" s="656"/>
      <c r="L23" s="656"/>
      <c r="M23" s="656"/>
      <c r="N23" s="656"/>
      <c r="O23" s="656"/>
      <c r="P23" s="656"/>
      <c r="Q23" s="657"/>
      <c r="R23" s="658">
        <v>1325720</v>
      </c>
      <c r="S23" s="659"/>
      <c r="T23" s="659"/>
      <c r="U23" s="659"/>
      <c r="V23" s="659"/>
      <c r="W23" s="659"/>
      <c r="X23" s="659"/>
      <c r="Y23" s="660"/>
      <c r="Z23" s="661">
        <v>3.2</v>
      </c>
      <c r="AA23" s="661"/>
      <c r="AB23" s="661"/>
      <c r="AC23" s="661"/>
      <c r="AD23" s="662" t="s">
        <v>122</v>
      </c>
      <c r="AE23" s="662"/>
      <c r="AF23" s="662"/>
      <c r="AG23" s="662"/>
      <c r="AH23" s="662"/>
      <c r="AI23" s="662"/>
      <c r="AJ23" s="662"/>
      <c r="AK23" s="662"/>
      <c r="AL23" s="663" t="s">
        <v>122</v>
      </c>
      <c r="AM23" s="664"/>
      <c r="AN23" s="664"/>
      <c r="AO23" s="665"/>
      <c r="AP23" s="655" t="s">
        <v>271</v>
      </c>
      <c r="AQ23" s="674"/>
      <c r="AR23" s="674"/>
      <c r="AS23" s="674"/>
      <c r="AT23" s="674"/>
      <c r="AU23" s="674"/>
      <c r="AV23" s="674"/>
      <c r="AW23" s="674"/>
      <c r="AX23" s="674"/>
      <c r="AY23" s="674"/>
      <c r="AZ23" s="674"/>
      <c r="BA23" s="674"/>
      <c r="BB23" s="674"/>
      <c r="BC23" s="674"/>
      <c r="BD23" s="674"/>
      <c r="BE23" s="674"/>
      <c r="BF23" s="675"/>
      <c r="BG23" s="658">
        <v>701209</v>
      </c>
      <c r="BH23" s="659"/>
      <c r="BI23" s="659"/>
      <c r="BJ23" s="659"/>
      <c r="BK23" s="659"/>
      <c r="BL23" s="659"/>
      <c r="BM23" s="659"/>
      <c r="BN23" s="660"/>
      <c r="BO23" s="661">
        <v>5.0999999999999996</v>
      </c>
      <c r="BP23" s="661"/>
      <c r="BQ23" s="661"/>
      <c r="BR23" s="661"/>
      <c r="BS23" s="662" t="s">
        <v>122</v>
      </c>
      <c r="BT23" s="662"/>
      <c r="BU23" s="662"/>
      <c r="BV23" s="662"/>
      <c r="BW23" s="662"/>
      <c r="BX23" s="662"/>
      <c r="BY23" s="662"/>
      <c r="BZ23" s="662"/>
      <c r="CA23" s="662"/>
      <c r="CB23" s="666"/>
      <c r="CD23" s="640" t="s">
        <v>211</v>
      </c>
      <c r="CE23" s="641"/>
      <c r="CF23" s="641"/>
      <c r="CG23" s="641"/>
      <c r="CH23" s="641"/>
      <c r="CI23" s="641"/>
      <c r="CJ23" s="641"/>
      <c r="CK23" s="641"/>
      <c r="CL23" s="641"/>
      <c r="CM23" s="641"/>
      <c r="CN23" s="641"/>
      <c r="CO23" s="641"/>
      <c r="CP23" s="641"/>
      <c r="CQ23" s="642"/>
      <c r="CR23" s="640" t="s">
        <v>272</v>
      </c>
      <c r="CS23" s="641"/>
      <c r="CT23" s="641"/>
      <c r="CU23" s="641"/>
      <c r="CV23" s="641"/>
      <c r="CW23" s="641"/>
      <c r="CX23" s="641"/>
      <c r="CY23" s="642"/>
      <c r="CZ23" s="640" t="s">
        <v>273</v>
      </c>
      <c r="DA23" s="641"/>
      <c r="DB23" s="641"/>
      <c r="DC23" s="642"/>
      <c r="DD23" s="640" t="s">
        <v>274</v>
      </c>
      <c r="DE23" s="641"/>
      <c r="DF23" s="641"/>
      <c r="DG23" s="641"/>
      <c r="DH23" s="641"/>
      <c r="DI23" s="641"/>
      <c r="DJ23" s="641"/>
      <c r="DK23" s="642"/>
      <c r="DL23" s="685" t="s">
        <v>275</v>
      </c>
      <c r="DM23" s="686"/>
      <c r="DN23" s="686"/>
      <c r="DO23" s="686"/>
      <c r="DP23" s="686"/>
      <c r="DQ23" s="686"/>
      <c r="DR23" s="686"/>
      <c r="DS23" s="686"/>
      <c r="DT23" s="686"/>
      <c r="DU23" s="686"/>
      <c r="DV23" s="687"/>
      <c r="DW23" s="640" t="s">
        <v>276</v>
      </c>
      <c r="DX23" s="641"/>
      <c r="DY23" s="641"/>
      <c r="DZ23" s="641"/>
      <c r="EA23" s="641"/>
      <c r="EB23" s="641"/>
      <c r="EC23" s="642"/>
    </row>
    <row r="24" spans="2:133" ht="11.25" customHeight="1" x14ac:dyDescent="0.2">
      <c r="B24" s="655" t="s">
        <v>277</v>
      </c>
      <c r="C24" s="656"/>
      <c r="D24" s="656"/>
      <c r="E24" s="656"/>
      <c r="F24" s="656"/>
      <c r="G24" s="656"/>
      <c r="H24" s="656"/>
      <c r="I24" s="656"/>
      <c r="J24" s="656"/>
      <c r="K24" s="656"/>
      <c r="L24" s="656"/>
      <c r="M24" s="656"/>
      <c r="N24" s="656"/>
      <c r="O24" s="656"/>
      <c r="P24" s="656"/>
      <c r="Q24" s="657"/>
      <c r="R24" s="658" t="s">
        <v>122</v>
      </c>
      <c r="S24" s="659"/>
      <c r="T24" s="659"/>
      <c r="U24" s="659"/>
      <c r="V24" s="659"/>
      <c r="W24" s="659"/>
      <c r="X24" s="659"/>
      <c r="Y24" s="660"/>
      <c r="Z24" s="661" t="s">
        <v>122</v>
      </c>
      <c r="AA24" s="661"/>
      <c r="AB24" s="661"/>
      <c r="AC24" s="661"/>
      <c r="AD24" s="662" t="s">
        <v>122</v>
      </c>
      <c r="AE24" s="662"/>
      <c r="AF24" s="662"/>
      <c r="AG24" s="662"/>
      <c r="AH24" s="662"/>
      <c r="AI24" s="662"/>
      <c r="AJ24" s="662"/>
      <c r="AK24" s="662"/>
      <c r="AL24" s="663" t="s">
        <v>122</v>
      </c>
      <c r="AM24" s="664"/>
      <c r="AN24" s="664"/>
      <c r="AO24" s="665"/>
      <c r="AP24" s="655" t="s">
        <v>278</v>
      </c>
      <c r="AQ24" s="674"/>
      <c r="AR24" s="674"/>
      <c r="AS24" s="674"/>
      <c r="AT24" s="674"/>
      <c r="AU24" s="674"/>
      <c r="AV24" s="674"/>
      <c r="AW24" s="674"/>
      <c r="AX24" s="674"/>
      <c r="AY24" s="674"/>
      <c r="AZ24" s="674"/>
      <c r="BA24" s="674"/>
      <c r="BB24" s="674"/>
      <c r="BC24" s="674"/>
      <c r="BD24" s="674"/>
      <c r="BE24" s="674"/>
      <c r="BF24" s="675"/>
      <c r="BG24" s="658" t="s">
        <v>122</v>
      </c>
      <c r="BH24" s="659"/>
      <c r="BI24" s="659"/>
      <c r="BJ24" s="659"/>
      <c r="BK24" s="659"/>
      <c r="BL24" s="659"/>
      <c r="BM24" s="659"/>
      <c r="BN24" s="660"/>
      <c r="BO24" s="661" t="s">
        <v>122</v>
      </c>
      <c r="BP24" s="661"/>
      <c r="BQ24" s="661"/>
      <c r="BR24" s="661"/>
      <c r="BS24" s="662" t="s">
        <v>122</v>
      </c>
      <c r="BT24" s="662"/>
      <c r="BU24" s="662"/>
      <c r="BV24" s="662"/>
      <c r="BW24" s="662"/>
      <c r="BX24" s="662"/>
      <c r="BY24" s="662"/>
      <c r="BZ24" s="662"/>
      <c r="CA24" s="662"/>
      <c r="CB24" s="666"/>
      <c r="CD24" s="644" t="s">
        <v>279</v>
      </c>
      <c r="CE24" s="645"/>
      <c r="CF24" s="645"/>
      <c r="CG24" s="645"/>
      <c r="CH24" s="645"/>
      <c r="CI24" s="645"/>
      <c r="CJ24" s="645"/>
      <c r="CK24" s="645"/>
      <c r="CL24" s="645"/>
      <c r="CM24" s="645"/>
      <c r="CN24" s="645"/>
      <c r="CO24" s="645"/>
      <c r="CP24" s="645"/>
      <c r="CQ24" s="646"/>
      <c r="CR24" s="647">
        <v>18016090</v>
      </c>
      <c r="CS24" s="648"/>
      <c r="CT24" s="648"/>
      <c r="CU24" s="648"/>
      <c r="CV24" s="648"/>
      <c r="CW24" s="648"/>
      <c r="CX24" s="648"/>
      <c r="CY24" s="649"/>
      <c r="CZ24" s="652">
        <v>44.5</v>
      </c>
      <c r="DA24" s="653"/>
      <c r="DB24" s="653"/>
      <c r="DC24" s="669"/>
      <c r="DD24" s="693">
        <v>11896393</v>
      </c>
      <c r="DE24" s="648"/>
      <c r="DF24" s="648"/>
      <c r="DG24" s="648"/>
      <c r="DH24" s="648"/>
      <c r="DI24" s="648"/>
      <c r="DJ24" s="648"/>
      <c r="DK24" s="649"/>
      <c r="DL24" s="693">
        <v>10526624</v>
      </c>
      <c r="DM24" s="648"/>
      <c r="DN24" s="648"/>
      <c r="DO24" s="648"/>
      <c r="DP24" s="648"/>
      <c r="DQ24" s="648"/>
      <c r="DR24" s="648"/>
      <c r="DS24" s="648"/>
      <c r="DT24" s="648"/>
      <c r="DU24" s="648"/>
      <c r="DV24" s="649"/>
      <c r="DW24" s="652">
        <v>49.4</v>
      </c>
      <c r="DX24" s="653"/>
      <c r="DY24" s="653"/>
      <c r="DZ24" s="653"/>
      <c r="EA24" s="653"/>
      <c r="EB24" s="653"/>
      <c r="EC24" s="654"/>
    </row>
    <row r="25" spans="2:133" ht="11.25" customHeight="1" x14ac:dyDescent="0.2">
      <c r="B25" s="655" t="s">
        <v>280</v>
      </c>
      <c r="C25" s="656"/>
      <c r="D25" s="656"/>
      <c r="E25" s="656"/>
      <c r="F25" s="656"/>
      <c r="G25" s="656"/>
      <c r="H25" s="656"/>
      <c r="I25" s="656"/>
      <c r="J25" s="656"/>
      <c r="K25" s="656"/>
      <c r="L25" s="656"/>
      <c r="M25" s="656"/>
      <c r="N25" s="656"/>
      <c r="O25" s="656"/>
      <c r="P25" s="656"/>
      <c r="Q25" s="657"/>
      <c r="R25" s="658">
        <v>23035175</v>
      </c>
      <c r="S25" s="659"/>
      <c r="T25" s="659"/>
      <c r="U25" s="659"/>
      <c r="V25" s="659"/>
      <c r="W25" s="659"/>
      <c r="X25" s="659"/>
      <c r="Y25" s="660"/>
      <c r="Z25" s="661">
        <v>55.6</v>
      </c>
      <c r="AA25" s="661"/>
      <c r="AB25" s="661"/>
      <c r="AC25" s="661"/>
      <c r="AD25" s="662">
        <v>21008246</v>
      </c>
      <c r="AE25" s="662"/>
      <c r="AF25" s="662"/>
      <c r="AG25" s="662"/>
      <c r="AH25" s="662"/>
      <c r="AI25" s="662"/>
      <c r="AJ25" s="662"/>
      <c r="AK25" s="662"/>
      <c r="AL25" s="663">
        <v>100</v>
      </c>
      <c r="AM25" s="664"/>
      <c r="AN25" s="664"/>
      <c r="AO25" s="665"/>
      <c r="AP25" s="655" t="s">
        <v>281</v>
      </c>
      <c r="AQ25" s="674"/>
      <c r="AR25" s="674"/>
      <c r="AS25" s="674"/>
      <c r="AT25" s="674"/>
      <c r="AU25" s="674"/>
      <c r="AV25" s="674"/>
      <c r="AW25" s="674"/>
      <c r="AX25" s="674"/>
      <c r="AY25" s="674"/>
      <c r="AZ25" s="674"/>
      <c r="BA25" s="674"/>
      <c r="BB25" s="674"/>
      <c r="BC25" s="674"/>
      <c r="BD25" s="674"/>
      <c r="BE25" s="674"/>
      <c r="BF25" s="675"/>
      <c r="BG25" s="658" t="s">
        <v>122</v>
      </c>
      <c r="BH25" s="659"/>
      <c r="BI25" s="659"/>
      <c r="BJ25" s="659"/>
      <c r="BK25" s="659"/>
      <c r="BL25" s="659"/>
      <c r="BM25" s="659"/>
      <c r="BN25" s="660"/>
      <c r="BO25" s="661" t="s">
        <v>122</v>
      </c>
      <c r="BP25" s="661"/>
      <c r="BQ25" s="661"/>
      <c r="BR25" s="661"/>
      <c r="BS25" s="662" t="s">
        <v>122</v>
      </c>
      <c r="BT25" s="662"/>
      <c r="BU25" s="662"/>
      <c r="BV25" s="662"/>
      <c r="BW25" s="662"/>
      <c r="BX25" s="662"/>
      <c r="BY25" s="662"/>
      <c r="BZ25" s="662"/>
      <c r="CA25" s="662"/>
      <c r="CB25" s="666"/>
      <c r="CD25" s="655" t="s">
        <v>282</v>
      </c>
      <c r="CE25" s="656"/>
      <c r="CF25" s="656"/>
      <c r="CG25" s="656"/>
      <c r="CH25" s="656"/>
      <c r="CI25" s="656"/>
      <c r="CJ25" s="656"/>
      <c r="CK25" s="656"/>
      <c r="CL25" s="656"/>
      <c r="CM25" s="656"/>
      <c r="CN25" s="656"/>
      <c r="CO25" s="656"/>
      <c r="CP25" s="656"/>
      <c r="CQ25" s="657"/>
      <c r="CR25" s="658">
        <v>5400712</v>
      </c>
      <c r="CS25" s="690"/>
      <c r="CT25" s="690"/>
      <c r="CU25" s="690"/>
      <c r="CV25" s="690"/>
      <c r="CW25" s="690"/>
      <c r="CX25" s="690"/>
      <c r="CY25" s="691"/>
      <c r="CZ25" s="663">
        <v>13.4</v>
      </c>
      <c r="DA25" s="688"/>
      <c r="DB25" s="688"/>
      <c r="DC25" s="692"/>
      <c r="DD25" s="667">
        <v>4798373</v>
      </c>
      <c r="DE25" s="690"/>
      <c r="DF25" s="690"/>
      <c r="DG25" s="690"/>
      <c r="DH25" s="690"/>
      <c r="DI25" s="690"/>
      <c r="DJ25" s="690"/>
      <c r="DK25" s="691"/>
      <c r="DL25" s="667">
        <v>4078681</v>
      </c>
      <c r="DM25" s="690"/>
      <c r="DN25" s="690"/>
      <c r="DO25" s="690"/>
      <c r="DP25" s="690"/>
      <c r="DQ25" s="690"/>
      <c r="DR25" s="690"/>
      <c r="DS25" s="690"/>
      <c r="DT25" s="690"/>
      <c r="DU25" s="690"/>
      <c r="DV25" s="691"/>
      <c r="DW25" s="663">
        <v>19.100000000000001</v>
      </c>
      <c r="DX25" s="688"/>
      <c r="DY25" s="688"/>
      <c r="DZ25" s="688"/>
      <c r="EA25" s="688"/>
      <c r="EB25" s="688"/>
      <c r="EC25" s="689"/>
    </row>
    <row r="26" spans="2:133" ht="11.25" customHeight="1" x14ac:dyDescent="0.2">
      <c r="B26" s="655" t="s">
        <v>283</v>
      </c>
      <c r="C26" s="656"/>
      <c r="D26" s="656"/>
      <c r="E26" s="656"/>
      <c r="F26" s="656"/>
      <c r="G26" s="656"/>
      <c r="H26" s="656"/>
      <c r="I26" s="656"/>
      <c r="J26" s="656"/>
      <c r="K26" s="656"/>
      <c r="L26" s="656"/>
      <c r="M26" s="656"/>
      <c r="N26" s="656"/>
      <c r="O26" s="656"/>
      <c r="P26" s="656"/>
      <c r="Q26" s="657"/>
      <c r="R26" s="658">
        <v>5827</v>
      </c>
      <c r="S26" s="659"/>
      <c r="T26" s="659"/>
      <c r="U26" s="659"/>
      <c r="V26" s="659"/>
      <c r="W26" s="659"/>
      <c r="X26" s="659"/>
      <c r="Y26" s="660"/>
      <c r="Z26" s="661">
        <v>0</v>
      </c>
      <c r="AA26" s="661"/>
      <c r="AB26" s="661"/>
      <c r="AC26" s="661"/>
      <c r="AD26" s="662">
        <v>5827</v>
      </c>
      <c r="AE26" s="662"/>
      <c r="AF26" s="662"/>
      <c r="AG26" s="662"/>
      <c r="AH26" s="662"/>
      <c r="AI26" s="662"/>
      <c r="AJ26" s="662"/>
      <c r="AK26" s="662"/>
      <c r="AL26" s="663">
        <v>0</v>
      </c>
      <c r="AM26" s="664"/>
      <c r="AN26" s="664"/>
      <c r="AO26" s="665"/>
      <c r="AP26" s="655" t="s">
        <v>284</v>
      </c>
      <c r="AQ26" s="674"/>
      <c r="AR26" s="674"/>
      <c r="AS26" s="674"/>
      <c r="AT26" s="674"/>
      <c r="AU26" s="674"/>
      <c r="AV26" s="674"/>
      <c r="AW26" s="674"/>
      <c r="AX26" s="674"/>
      <c r="AY26" s="674"/>
      <c r="AZ26" s="674"/>
      <c r="BA26" s="674"/>
      <c r="BB26" s="674"/>
      <c r="BC26" s="674"/>
      <c r="BD26" s="674"/>
      <c r="BE26" s="674"/>
      <c r="BF26" s="675"/>
      <c r="BG26" s="658" t="s">
        <v>122</v>
      </c>
      <c r="BH26" s="659"/>
      <c r="BI26" s="659"/>
      <c r="BJ26" s="659"/>
      <c r="BK26" s="659"/>
      <c r="BL26" s="659"/>
      <c r="BM26" s="659"/>
      <c r="BN26" s="660"/>
      <c r="BO26" s="661" t="s">
        <v>122</v>
      </c>
      <c r="BP26" s="661"/>
      <c r="BQ26" s="661"/>
      <c r="BR26" s="661"/>
      <c r="BS26" s="662" t="s">
        <v>122</v>
      </c>
      <c r="BT26" s="662"/>
      <c r="BU26" s="662"/>
      <c r="BV26" s="662"/>
      <c r="BW26" s="662"/>
      <c r="BX26" s="662"/>
      <c r="BY26" s="662"/>
      <c r="BZ26" s="662"/>
      <c r="CA26" s="662"/>
      <c r="CB26" s="666"/>
      <c r="CD26" s="655" t="s">
        <v>285</v>
      </c>
      <c r="CE26" s="656"/>
      <c r="CF26" s="656"/>
      <c r="CG26" s="656"/>
      <c r="CH26" s="656"/>
      <c r="CI26" s="656"/>
      <c r="CJ26" s="656"/>
      <c r="CK26" s="656"/>
      <c r="CL26" s="656"/>
      <c r="CM26" s="656"/>
      <c r="CN26" s="656"/>
      <c r="CO26" s="656"/>
      <c r="CP26" s="656"/>
      <c r="CQ26" s="657"/>
      <c r="CR26" s="658">
        <v>3679226</v>
      </c>
      <c r="CS26" s="659"/>
      <c r="CT26" s="659"/>
      <c r="CU26" s="659"/>
      <c r="CV26" s="659"/>
      <c r="CW26" s="659"/>
      <c r="CX26" s="659"/>
      <c r="CY26" s="660"/>
      <c r="CZ26" s="663">
        <v>9.1</v>
      </c>
      <c r="DA26" s="688"/>
      <c r="DB26" s="688"/>
      <c r="DC26" s="692"/>
      <c r="DD26" s="667">
        <v>3192299</v>
      </c>
      <c r="DE26" s="659"/>
      <c r="DF26" s="659"/>
      <c r="DG26" s="659"/>
      <c r="DH26" s="659"/>
      <c r="DI26" s="659"/>
      <c r="DJ26" s="659"/>
      <c r="DK26" s="660"/>
      <c r="DL26" s="667" t="s">
        <v>122</v>
      </c>
      <c r="DM26" s="659"/>
      <c r="DN26" s="659"/>
      <c r="DO26" s="659"/>
      <c r="DP26" s="659"/>
      <c r="DQ26" s="659"/>
      <c r="DR26" s="659"/>
      <c r="DS26" s="659"/>
      <c r="DT26" s="659"/>
      <c r="DU26" s="659"/>
      <c r="DV26" s="660"/>
      <c r="DW26" s="663" t="s">
        <v>122</v>
      </c>
      <c r="DX26" s="688"/>
      <c r="DY26" s="688"/>
      <c r="DZ26" s="688"/>
      <c r="EA26" s="688"/>
      <c r="EB26" s="688"/>
      <c r="EC26" s="689"/>
    </row>
    <row r="27" spans="2:133" ht="11.25" customHeight="1" x14ac:dyDescent="0.2">
      <c r="B27" s="655" t="s">
        <v>286</v>
      </c>
      <c r="C27" s="656"/>
      <c r="D27" s="656"/>
      <c r="E27" s="656"/>
      <c r="F27" s="656"/>
      <c r="G27" s="656"/>
      <c r="H27" s="656"/>
      <c r="I27" s="656"/>
      <c r="J27" s="656"/>
      <c r="K27" s="656"/>
      <c r="L27" s="656"/>
      <c r="M27" s="656"/>
      <c r="N27" s="656"/>
      <c r="O27" s="656"/>
      <c r="P27" s="656"/>
      <c r="Q27" s="657"/>
      <c r="R27" s="658">
        <v>122159</v>
      </c>
      <c r="S27" s="659"/>
      <c r="T27" s="659"/>
      <c r="U27" s="659"/>
      <c r="V27" s="659"/>
      <c r="W27" s="659"/>
      <c r="X27" s="659"/>
      <c r="Y27" s="660"/>
      <c r="Z27" s="661">
        <v>0.3</v>
      </c>
      <c r="AA27" s="661"/>
      <c r="AB27" s="661"/>
      <c r="AC27" s="661"/>
      <c r="AD27" s="662" t="s">
        <v>122</v>
      </c>
      <c r="AE27" s="662"/>
      <c r="AF27" s="662"/>
      <c r="AG27" s="662"/>
      <c r="AH27" s="662"/>
      <c r="AI27" s="662"/>
      <c r="AJ27" s="662"/>
      <c r="AK27" s="662"/>
      <c r="AL27" s="663" t="s">
        <v>122</v>
      </c>
      <c r="AM27" s="664"/>
      <c r="AN27" s="664"/>
      <c r="AO27" s="665"/>
      <c r="AP27" s="655" t="s">
        <v>287</v>
      </c>
      <c r="AQ27" s="656"/>
      <c r="AR27" s="656"/>
      <c r="AS27" s="656"/>
      <c r="AT27" s="656"/>
      <c r="AU27" s="656"/>
      <c r="AV27" s="656"/>
      <c r="AW27" s="656"/>
      <c r="AX27" s="656"/>
      <c r="AY27" s="656"/>
      <c r="AZ27" s="656"/>
      <c r="BA27" s="656"/>
      <c r="BB27" s="656"/>
      <c r="BC27" s="656"/>
      <c r="BD27" s="656"/>
      <c r="BE27" s="656"/>
      <c r="BF27" s="657"/>
      <c r="BG27" s="658">
        <v>13805520</v>
      </c>
      <c r="BH27" s="659"/>
      <c r="BI27" s="659"/>
      <c r="BJ27" s="659"/>
      <c r="BK27" s="659"/>
      <c r="BL27" s="659"/>
      <c r="BM27" s="659"/>
      <c r="BN27" s="660"/>
      <c r="BO27" s="661">
        <v>100</v>
      </c>
      <c r="BP27" s="661"/>
      <c r="BQ27" s="661"/>
      <c r="BR27" s="661"/>
      <c r="BS27" s="662">
        <v>476058</v>
      </c>
      <c r="BT27" s="662"/>
      <c r="BU27" s="662"/>
      <c r="BV27" s="662"/>
      <c r="BW27" s="662"/>
      <c r="BX27" s="662"/>
      <c r="BY27" s="662"/>
      <c r="BZ27" s="662"/>
      <c r="CA27" s="662"/>
      <c r="CB27" s="666"/>
      <c r="CD27" s="655" t="s">
        <v>288</v>
      </c>
      <c r="CE27" s="656"/>
      <c r="CF27" s="656"/>
      <c r="CG27" s="656"/>
      <c r="CH27" s="656"/>
      <c r="CI27" s="656"/>
      <c r="CJ27" s="656"/>
      <c r="CK27" s="656"/>
      <c r="CL27" s="656"/>
      <c r="CM27" s="656"/>
      <c r="CN27" s="656"/>
      <c r="CO27" s="656"/>
      <c r="CP27" s="656"/>
      <c r="CQ27" s="657"/>
      <c r="CR27" s="658">
        <v>8161751</v>
      </c>
      <c r="CS27" s="690"/>
      <c r="CT27" s="690"/>
      <c r="CU27" s="690"/>
      <c r="CV27" s="690"/>
      <c r="CW27" s="690"/>
      <c r="CX27" s="690"/>
      <c r="CY27" s="691"/>
      <c r="CZ27" s="663">
        <v>20.2</v>
      </c>
      <c r="DA27" s="688"/>
      <c r="DB27" s="688"/>
      <c r="DC27" s="692"/>
      <c r="DD27" s="667">
        <v>2745311</v>
      </c>
      <c r="DE27" s="690"/>
      <c r="DF27" s="690"/>
      <c r="DG27" s="690"/>
      <c r="DH27" s="690"/>
      <c r="DI27" s="690"/>
      <c r="DJ27" s="690"/>
      <c r="DK27" s="691"/>
      <c r="DL27" s="667">
        <v>2095234</v>
      </c>
      <c r="DM27" s="690"/>
      <c r="DN27" s="690"/>
      <c r="DO27" s="690"/>
      <c r="DP27" s="690"/>
      <c r="DQ27" s="690"/>
      <c r="DR27" s="690"/>
      <c r="DS27" s="690"/>
      <c r="DT27" s="690"/>
      <c r="DU27" s="690"/>
      <c r="DV27" s="691"/>
      <c r="DW27" s="663">
        <v>9.8000000000000007</v>
      </c>
      <c r="DX27" s="688"/>
      <c r="DY27" s="688"/>
      <c r="DZ27" s="688"/>
      <c r="EA27" s="688"/>
      <c r="EB27" s="688"/>
      <c r="EC27" s="689"/>
    </row>
    <row r="28" spans="2:133" ht="11.25" customHeight="1" x14ac:dyDescent="0.2">
      <c r="B28" s="655" t="s">
        <v>289</v>
      </c>
      <c r="C28" s="656"/>
      <c r="D28" s="656"/>
      <c r="E28" s="656"/>
      <c r="F28" s="656"/>
      <c r="G28" s="656"/>
      <c r="H28" s="656"/>
      <c r="I28" s="656"/>
      <c r="J28" s="656"/>
      <c r="K28" s="656"/>
      <c r="L28" s="656"/>
      <c r="M28" s="656"/>
      <c r="N28" s="656"/>
      <c r="O28" s="656"/>
      <c r="P28" s="656"/>
      <c r="Q28" s="657"/>
      <c r="R28" s="658">
        <v>405770</v>
      </c>
      <c r="S28" s="659"/>
      <c r="T28" s="659"/>
      <c r="U28" s="659"/>
      <c r="V28" s="659"/>
      <c r="W28" s="659"/>
      <c r="X28" s="659"/>
      <c r="Y28" s="660"/>
      <c r="Z28" s="661">
        <v>1</v>
      </c>
      <c r="AA28" s="661"/>
      <c r="AB28" s="661"/>
      <c r="AC28" s="661"/>
      <c r="AD28" s="662" t="s">
        <v>122</v>
      </c>
      <c r="AE28" s="662"/>
      <c r="AF28" s="662"/>
      <c r="AG28" s="662"/>
      <c r="AH28" s="662"/>
      <c r="AI28" s="662"/>
      <c r="AJ28" s="662"/>
      <c r="AK28" s="662"/>
      <c r="AL28" s="663" t="s">
        <v>122</v>
      </c>
      <c r="AM28" s="664"/>
      <c r="AN28" s="664"/>
      <c r="AO28" s="665"/>
      <c r="AP28" s="655"/>
      <c r="AQ28" s="656"/>
      <c r="AR28" s="656"/>
      <c r="AS28" s="656"/>
      <c r="AT28" s="656"/>
      <c r="AU28" s="656"/>
      <c r="AV28" s="656"/>
      <c r="AW28" s="656"/>
      <c r="AX28" s="656"/>
      <c r="AY28" s="656"/>
      <c r="AZ28" s="656"/>
      <c r="BA28" s="656"/>
      <c r="BB28" s="656"/>
      <c r="BC28" s="656"/>
      <c r="BD28" s="656"/>
      <c r="BE28" s="656"/>
      <c r="BF28" s="657"/>
      <c r="BG28" s="658"/>
      <c r="BH28" s="659"/>
      <c r="BI28" s="659"/>
      <c r="BJ28" s="659"/>
      <c r="BK28" s="659"/>
      <c r="BL28" s="659"/>
      <c r="BM28" s="659"/>
      <c r="BN28" s="660"/>
      <c r="BO28" s="661"/>
      <c r="BP28" s="661"/>
      <c r="BQ28" s="661"/>
      <c r="BR28" s="661"/>
      <c r="BS28" s="667"/>
      <c r="BT28" s="659"/>
      <c r="BU28" s="659"/>
      <c r="BV28" s="659"/>
      <c r="BW28" s="659"/>
      <c r="BX28" s="659"/>
      <c r="BY28" s="659"/>
      <c r="BZ28" s="659"/>
      <c r="CA28" s="659"/>
      <c r="CB28" s="668"/>
      <c r="CD28" s="655" t="s">
        <v>290</v>
      </c>
      <c r="CE28" s="656"/>
      <c r="CF28" s="656"/>
      <c r="CG28" s="656"/>
      <c r="CH28" s="656"/>
      <c r="CI28" s="656"/>
      <c r="CJ28" s="656"/>
      <c r="CK28" s="656"/>
      <c r="CL28" s="656"/>
      <c r="CM28" s="656"/>
      <c r="CN28" s="656"/>
      <c r="CO28" s="656"/>
      <c r="CP28" s="656"/>
      <c r="CQ28" s="657"/>
      <c r="CR28" s="658">
        <v>4453627</v>
      </c>
      <c r="CS28" s="659"/>
      <c r="CT28" s="659"/>
      <c r="CU28" s="659"/>
      <c r="CV28" s="659"/>
      <c r="CW28" s="659"/>
      <c r="CX28" s="659"/>
      <c r="CY28" s="660"/>
      <c r="CZ28" s="663">
        <v>11</v>
      </c>
      <c r="DA28" s="688"/>
      <c r="DB28" s="688"/>
      <c r="DC28" s="692"/>
      <c r="DD28" s="667">
        <v>4352709</v>
      </c>
      <c r="DE28" s="659"/>
      <c r="DF28" s="659"/>
      <c r="DG28" s="659"/>
      <c r="DH28" s="659"/>
      <c r="DI28" s="659"/>
      <c r="DJ28" s="659"/>
      <c r="DK28" s="660"/>
      <c r="DL28" s="667">
        <v>4352709</v>
      </c>
      <c r="DM28" s="659"/>
      <c r="DN28" s="659"/>
      <c r="DO28" s="659"/>
      <c r="DP28" s="659"/>
      <c r="DQ28" s="659"/>
      <c r="DR28" s="659"/>
      <c r="DS28" s="659"/>
      <c r="DT28" s="659"/>
      <c r="DU28" s="659"/>
      <c r="DV28" s="660"/>
      <c r="DW28" s="663">
        <v>20.399999999999999</v>
      </c>
      <c r="DX28" s="688"/>
      <c r="DY28" s="688"/>
      <c r="DZ28" s="688"/>
      <c r="EA28" s="688"/>
      <c r="EB28" s="688"/>
      <c r="EC28" s="689"/>
    </row>
    <row r="29" spans="2:133" ht="11.25" customHeight="1" x14ac:dyDescent="0.2">
      <c r="B29" s="655" t="s">
        <v>291</v>
      </c>
      <c r="C29" s="656"/>
      <c r="D29" s="656"/>
      <c r="E29" s="656"/>
      <c r="F29" s="656"/>
      <c r="G29" s="656"/>
      <c r="H29" s="656"/>
      <c r="I29" s="656"/>
      <c r="J29" s="656"/>
      <c r="K29" s="656"/>
      <c r="L29" s="656"/>
      <c r="M29" s="656"/>
      <c r="N29" s="656"/>
      <c r="O29" s="656"/>
      <c r="P29" s="656"/>
      <c r="Q29" s="657"/>
      <c r="R29" s="658">
        <v>38852</v>
      </c>
      <c r="S29" s="659"/>
      <c r="T29" s="659"/>
      <c r="U29" s="659"/>
      <c r="V29" s="659"/>
      <c r="W29" s="659"/>
      <c r="X29" s="659"/>
      <c r="Y29" s="660"/>
      <c r="Z29" s="661">
        <v>0.1</v>
      </c>
      <c r="AA29" s="661"/>
      <c r="AB29" s="661"/>
      <c r="AC29" s="661"/>
      <c r="AD29" s="662" t="s">
        <v>122</v>
      </c>
      <c r="AE29" s="662"/>
      <c r="AF29" s="662"/>
      <c r="AG29" s="662"/>
      <c r="AH29" s="662"/>
      <c r="AI29" s="662"/>
      <c r="AJ29" s="662"/>
      <c r="AK29" s="662"/>
      <c r="AL29" s="663" t="s">
        <v>122</v>
      </c>
      <c r="AM29" s="664"/>
      <c r="AN29" s="664"/>
      <c r="AO29" s="665"/>
      <c r="AP29" s="679"/>
      <c r="AQ29" s="680"/>
      <c r="AR29" s="680"/>
      <c r="AS29" s="680"/>
      <c r="AT29" s="680"/>
      <c r="AU29" s="680"/>
      <c r="AV29" s="680"/>
      <c r="AW29" s="680"/>
      <c r="AX29" s="680"/>
      <c r="AY29" s="680"/>
      <c r="AZ29" s="680"/>
      <c r="BA29" s="680"/>
      <c r="BB29" s="680"/>
      <c r="BC29" s="680"/>
      <c r="BD29" s="680"/>
      <c r="BE29" s="680"/>
      <c r="BF29" s="681"/>
      <c r="BG29" s="658"/>
      <c r="BH29" s="659"/>
      <c r="BI29" s="659"/>
      <c r="BJ29" s="659"/>
      <c r="BK29" s="659"/>
      <c r="BL29" s="659"/>
      <c r="BM29" s="659"/>
      <c r="BN29" s="660"/>
      <c r="BO29" s="661"/>
      <c r="BP29" s="661"/>
      <c r="BQ29" s="661"/>
      <c r="BR29" s="661"/>
      <c r="BS29" s="662"/>
      <c r="BT29" s="662"/>
      <c r="BU29" s="662"/>
      <c r="BV29" s="662"/>
      <c r="BW29" s="662"/>
      <c r="BX29" s="662"/>
      <c r="BY29" s="662"/>
      <c r="BZ29" s="662"/>
      <c r="CA29" s="662"/>
      <c r="CB29" s="666"/>
      <c r="CD29" s="694" t="s">
        <v>292</v>
      </c>
      <c r="CE29" s="695"/>
      <c r="CF29" s="655" t="s">
        <v>66</v>
      </c>
      <c r="CG29" s="656"/>
      <c r="CH29" s="656"/>
      <c r="CI29" s="656"/>
      <c r="CJ29" s="656"/>
      <c r="CK29" s="656"/>
      <c r="CL29" s="656"/>
      <c r="CM29" s="656"/>
      <c r="CN29" s="656"/>
      <c r="CO29" s="656"/>
      <c r="CP29" s="656"/>
      <c r="CQ29" s="657"/>
      <c r="CR29" s="658">
        <v>4453627</v>
      </c>
      <c r="CS29" s="690"/>
      <c r="CT29" s="690"/>
      <c r="CU29" s="690"/>
      <c r="CV29" s="690"/>
      <c r="CW29" s="690"/>
      <c r="CX29" s="690"/>
      <c r="CY29" s="691"/>
      <c r="CZ29" s="663">
        <v>11</v>
      </c>
      <c r="DA29" s="688"/>
      <c r="DB29" s="688"/>
      <c r="DC29" s="692"/>
      <c r="DD29" s="667">
        <v>4352709</v>
      </c>
      <c r="DE29" s="690"/>
      <c r="DF29" s="690"/>
      <c r="DG29" s="690"/>
      <c r="DH29" s="690"/>
      <c r="DI29" s="690"/>
      <c r="DJ29" s="690"/>
      <c r="DK29" s="691"/>
      <c r="DL29" s="667">
        <v>4352709</v>
      </c>
      <c r="DM29" s="690"/>
      <c r="DN29" s="690"/>
      <c r="DO29" s="690"/>
      <c r="DP29" s="690"/>
      <c r="DQ29" s="690"/>
      <c r="DR29" s="690"/>
      <c r="DS29" s="690"/>
      <c r="DT29" s="690"/>
      <c r="DU29" s="690"/>
      <c r="DV29" s="691"/>
      <c r="DW29" s="663">
        <v>20.399999999999999</v>
      </c>
      <c r="DX29" s="688"/>
      <c r="DY29" s="688"/>
      <c r="DZ29" s="688"/>
      <c r="EA29" s="688"/>
      <c r="EB29" s="688"/>
      <c r="EC29" s="689"/>
    </row>
    <row r="30" spans="2:133" ht="11.25" customHeight="1" x14ac:dyDescent="0.2">
      <c r="B30" s="655" t="s">
        <v>293</v>
      </c>
      <c r="C30" s="656"/>
      <c r="D30" s="656"/>
      <c r="E30" s="656"/>
      <c r="F30" s="656"/>
      <c r="G30" s="656"/>
      <c r="H30" s="656"/>
      <c r="I30" s="656"/>
      <c r="J30" s="656"/>
      <c r="K30" s="656"/>
      <c r="L30" s="656"/>
      <c r="M30" s="656"/>
      <c r="N30" s="656"/>
      <c r="O30" s="656"/>
      <c r="P30" s="656"/>
      <c r="Q30" s="657"/>
      <c r="R30" s="658">
        <v>6328935</v>
      </c>
      <c r="S30" s="659"/>
      <c r="T30" s="659"/>
      <c r="U30" s="659"/>
      <c r="V30" s="659"/>
      <c r="W30" s="659"/>
      <c r="X30" s="659"/>
      <c r="Y30" s="660"/>
      <c r="Z30" s="661">
        <v>15.3</v>
      </c>
      <c r="AA30" s="661"/>
      <c r="AB30" s="661"/>
      <c r="AC30" s="661"/>
      <c r="AD30" s="662" t="s">
        <v>122</v>
      </c>
      <c r="AE30" s="662"/>
      <c r="AF30" s="662"/>
      <c r="AG30" s="662"/>
      <c r="AH30" s="662"/>
      <c r="AI30" s="662"/>
      <c r="AJ30" s="662"/>
      <c r="AK30" s="662"/>
      <c r="AL30" s="663" t="s">
        <v>122</v>
      </c>
      <c r="AM30" s="664"/>
      <c r="AN30" s="664"/>
      <c r="AO30" s="665"/>
      <c r="AP30" s="640" t="s">
        <v>211</v>
      </c>
      <c r="AQ30" s="641"/>
      <c r="AR30" s="641"/>
      <c r="AS30" s="641"/>
      <c r="AT30" s="641"/>
      <c r="AU30" s="641"/>
      <c r="AV30" s="641"/>
      <c r="AW30" s="641"/>
      <c r="AX30" s="641"/>
      <c r="AY30" s="641"/>
      <c r="AZ30" s="641"/>
      <c r="BA30" s="641"/>
      <c r="BB30" s="641"/>
      <c r="BC30" s="641"/>
      <c r="BD30" s="641"/>
      <c r="BE30" s="641"/>
      <c r="BF30" s="642"/>
      <c r="BG30" s="640" t="s">
        <v>294</v>
      </c>
      <c r="BH30" s="700"/>
      <c r="BI30" s="700"/>
      <c r="BJ30" s="700"/>
      <c r="BK30" s="700"/>
      <c r="BL30" s="700"/>
      <c r="BM30" s="700"/>
      <c r="BN30" s="700"/>
      <c r="BO30" s="700"/>
      <c r="BP30" s="700"/>
      <c r="BQ30" s="701"/>
      <c r="BR30" s="640" t="s">
        <v>295</v>
      </c>
      <c r="BS30" s="700"/>
      <c r="BT30" s="700"/>
      <c r="BU30" s="700"/>
      <c r="BV30" s="700"/>
      <c r="BW30" s="700"/>
      <c r="BX30" s="700"/>
      <c r="BY30" s="700"/>
      <c r="BZ30" s="700"/>
      <c r="CA30" s="700"/>
      <c r="CB30" s="701"/>
      <c r="CD30" s="696"/>
      <c r="CE30" s="697"/>
      <c r="CF30" s="655" t="s">
        <v>296</v>
      </c>
      <c r="CG30" s="656"/>
      <c r="CH30" s="656"/>
      <c r="CI30" s="656"/>
      <c r="CJ30" s="656"/>
      <c r="CK30" s="656"/>
      <c r="CL30" s="656"/>
      <c r="CM30" s="656"/>
      <c r="CN30" s="656"/>
      <c r="CO30" s="656"/>
      <c r="CP30" s="656"/>
      <c r="CQ30" s="657"/>
      <c r="CR30" s="658">
        <v>4320579</v>
      </c>
      <c r="CS30" s="659"/>
      <c r="CT30" s="659"/>
      <c r="CU30" s="659"/>
      <c r="CV30" s="659"/>
      <c r="CW30" s="659"/>
      <c r="CX30" s="659"/>
      <c r="CY30" s="660"/>
      <c r="CZ30" s="663">
        <v>10.7</v>
      </c>
      <c r="DA30" s="688"/>
      <c r="DB30" s="688"/>
      <c r="DC30" s="692"/>
      <c r="DD30" s="667">
        <v>4220565</v>
      </c>
      <c r="DE30" s="659"/>
      <c r="DF30" s="659"/>
      <c r="DG30" s="659"/>
      <c r="DH30" s="659"/>
      <c r="DI30" s="659"/>
      <c r="DJ30" s="659"/>
      <c r="DK30" s="660"/>
      <c r="DL30" s="667">
        <v>4220565</v>
      </c>
      <c r="DM30" s="659"/>
      <c r="DN30" s="659"/>
      <c r="DO30" s="659"/>
      <c r="DP30" s="659"/>
      <c r="DQ30" s="659"/>
      <c r="DR30" s="659"/>
      <c r="DS30" s="659"/>
      <c r="DT30" s="659"/>
      <c r="DU30" s="659"/>
      <c r="DV30" s="660"/>
      <c r="DW30" s="663">
        <v>19.8</v>
      </c>
      <c r="DX30" s="688"/>
      <c r="DY30" s="688"/>
      <c r="DZ30" s="688"/>
      <c r="EA30" s="688"/>
      <c r="EB30" s="688"/>
      <c r="EC30" s="689"/>
    </row>
    <row r="31" spans="2:133" ht="11.25" customHeight="1" x14ac:dyDescent="0.2">
      <c r="B31" s="671" t="s">
        <v>297</v>
      </c>
      <c r="C31" s="672"/>
      <c r="D31" s="672"/>
      <c r="E31" s="672"/>
      <c r="F31" s="672"/>
      <c r="G31" s="672"/>
      <c r="H31" s="672"/>
      <c r="I31" s="672"/>
      <c r="J31" s="672"/>
      <c r="K31" s="672"/>
      <c r="L31" s="672"/>
      <c r="M31" s="672"/>
      <c r="N31" s="672"/>
      <c r="O31" s="672"/>
      <c r="P31" s="672"/>
      <c r="Q31" s="673"/>
      <c r="R31" s="658" t="s">
        <v>122</v>
      </c>
      <c r="S31" s="659"/>
      <c r="T31" s="659"/>
      <c r="U31" s="659"/>
      <c r="V31" s="659"/>
      <c r="W31" s="659"/>
      <c r="X31" s="659"/>
      <c r="Y31" s="660"/>
      <c r="Z31" s="661" t="s">
        <v>122</v>
      </c>
      <c r="AA31" s="661"/>
      <c r="AB31" s="661"/>
      <c r="AC31" s="661"/>
      <c r="AD31" s="662" t="s">
        <v>122</v>
      </c>
      <c r="AE31" s="662"/>
      <c r="AF31" s="662"/>
      <c r="AG31" s="662"/>
      <c r="AH31" s="662"/>
      <c r="AI31" s="662"/>
      <c r="AJ31" s="662"/>
      <c r="AK31" s="662"/>
      <c r="AL31" s="663" t="s">
        <v>122</v>
      </c>
      <c r="AM31" s="664"/>
      <c r="AN31" s="664"/>
      <c r="AO31" s="665"/>
      <c r="AP31" s="704" t="s">
        <v>298</v>
      </c>
      <c r="AQ31" s="705"/>
      <c r="AR31" s="705"/>
      <c r="AS31" s="705"/>
      <c r="AT31" s="710" t="s">
        <v>299</v>
      </c>
      <c r="AU31" s="212"/>
      <c r="AV31" s="212"/>
      <c r="AW31" s="212"/>
      <c r="AX31" s="644" t="s">
        <v>177</v>
      </c>
      <c r="AY31" s="645"/>
      <c r="AZ31" s="645"/>
      <c r="BA31" s="645"/>
      <c r="BB31" s="645"/>
      <c r="BC31" s="645"/>
      <c r="BD31" s="645"/>
      <c r="BE31" s="645"/>
      <c r="BF31" s="646"/>
      <c r="BG31" s="714">
        <v>99.2</v>
      </c>
      <c r="BH31" s="702"/>
      <c r="BI31" s="702"/>
      <c r="BJ31" s="702"/>
      <c r="BK31" s="702"/>
      <c r="BL31" s="702"/>
      <c r="BM31" s="653">
        <v>96.4</v>
      </c>
      <c r="BN31" s="702"/>
      <c r="BO31" s="702"/>
      <c r="BP31" s="702"/>
      <c r="BQ31" s="703"/>
      <c r="BR31" s="714">
        <v>99.1</v>
      </c>
      <c r="BS31" s="702"/>
      <c r="BT31" s="702"/>
      <c r="BU31" s="702"/>
      <c r="BV31" s="702"/>
      <c r="BW31" s="702"/>
      <c r="BX31" s="653">
        <v>96.3</v>
      </c>
      <c r="BY31" s="702"/>
      <c r="BZ31" s="702"/>
      <c r="CA31" s="702"/>
      <c r="CB31" s="703"/>
      <c r="CD31" s="696"/>
      <c r="CE31" s="697"/>
      <c r="CF31" s="655" t="s">
        <v>300</v>
      </c>
      <c r="CG31" s="656"/>
      <c r="CH31" s="656"/>
      <c r="CI31" s="656"/>
      <c r="CJ31" s="656"/>
      <c r="CK31" s="656"/>
      <c r="CL31" s="656"/>
      <c r="CM31" s="656"/>
      <c r="CN31" s="656"/>
      <c r="CO31" s="656"/>
      <c r="CP31" s="656"/>
      <c r="CQ31" s="657"/>
      <c r="CR31" s="658">
        <v>133048</v>
      </c>
      <c r="CS31" s="690"/>
      <c r="CT31" s="690"/>
      <c r="CU31" s="690"/>
      <c r="CV31" s="690"/>
      <c r="CW31" s="690"/>
      <c r="CX31" s="690"/>
      <c r="CY31" s="691"/>
      <c r="CZ31" s="663">
        <v>0.3</v>
      </c>
      <c r="DA31" s="688"/>
      <c r="DB31" s="688"/>
      <c r="DC31" s="692"/>
      <c r="DD31" s="667">
        <v>132144</v>
      </c>
      <c r="DE31" s="690"/>
      <c r="DF31" s="690"/>
      <c r="DG31" s="690"/>
      <c r="DH31" s="690"/>
      <c r="DI31" s="690"/>
      <c r="DJ31" s="690"/>
      <c r="DK31" s="691"/>
      <c r="DL31" s="667">
        <v>132144</v>
      </c>
      <c r="DM31" s="690"/>
      <c r="DN31" s="690"/>
      <c r="DO31" s="690"/>
      <c r="DP31" s="690"/>
      <c r="DQ31" s="690"/>
      <c r="DR31" s="690"/>
      <c r="DS31" s="690"/>
      <c r="DT31" s="690"/>
      <c r="DU31" s="690"/>
      <c r="DV31" s="691"/>
      <c r="DW31" s="663">
        <v>0.6</v>
      </c>
      <c r="DX31" s="688"/>
      <c r="DY31" s="688"/>
      <c r="DZ31" s="688"/>
      <c r="EA31" s="688"/>
      <c r="EB31" s="688"/>
      <c r="EC31" s="689"/>
    </row>
    <row r="32" spans="2:133" ht="11.25" customHeight="1" x14ac:dyDescent="0.2">
      <c r="B32" s="655" t="s">
        <v>301</v>
      </c>
      <c r="C32" s="656"/>
      <c r="D32" s="656"/>
      <c r="E32" s="656"/>
      <c r="F32" s="656"/>
      <c r="G32" s="656"/>
      <c r="H32" s="656"/>
      <c r="I32" s="656"/>
      <c r="J32" s="656"/>
      <c r="K32" s="656"/>
      <c r="L32" s="656"/>
      <c r="M32" s="656"/>
      <c r="N32" s="656"/>
      <c r="O32" s="656"/>
      <c r="P32" s="656"/>
      <c r="Q32" s="657"/>
      <c r="R32" s="658">
        <v>3330356</v>
      </c>
      <c r="S32" s="659"/>
      <c r="T32" s="659"/>
      <c r="U32" s="659"/>
      <c r="V32" s="659"/>
      <c r="W32" s="659"/>
      <c r="X32" s="659"/>
      <c r="Y32" s="660"/>
      <c r="Z32" s="661">
        <v>8</v>
      </c>
      <c r="AA32" s="661"/>
      <c r="AB32" s="661"/>
      <c r="AC32" s="661"/>
      <c r="AD32" s="662" t="s">
        <v>122</v>
      </c>
      <c r="AE32" s="662"/>
      <c r="AF32" s="662"/>
      <c r="AG32" s="662"/>
      <c r="AH32" s="662"/>
      <c r="AI32" s="662"/>
      <c r="AJ32" s="662"/>
      <c r="AK32" s="662"/>
      <c r="AL32" s="663" t="s">
        <v>122</v>
      </c>
      <c r="AM32" s="664"/>
      <c r="AN32" s="664"/>
      <c r="AO32" s="665"/>
      <c r="AP32" s="706"/>
      <c r="AQ32" s="707"/>
      <c r="AR32" s="707"/>
      <c r="AS32" s="707"/>
      <c r="AT32" s="711"/>
      <c r="AU32" s="208" t="s">
        <v>302</v>
      </c>
      <c r="AX32" s="655" t="s">
        <v>303</v>
      </c>
      <c r="AY32" s="656"/>
      <c r="AZ32" s="656"/>
      <c r="BA32" s="656"/>
      <c r="BB32" s="656"/>
      <c r="BC32" s="656"/>
      <c r="BD32" s="656"/>
      <c r="BE32" s="656"/>
      <c r="BF32" s="657"/>
      <c r="BG32" s="715">
        <v>99.2</v>
      </c>
      <c r="BH32" s="690"/>
      <c r="BI32" s="690"/>
      <c r="BJ32" s="690"/>
      <c r="BK32" s="690"/>
      <c r="BL32" s="690"/>
      <c r="BM32" s="664">
        <v>96.9</v>
      </c>
      <c r="BN32" s="690"/>
      <c r="BO32" s="690"/>
      <c r="BP32" s="690"/>
      <c r="BQ32" s="713"/>
      <c r="BR32" s="715">
        <v>99.1</v>
      </c>
      <c r="BS32" s="690"/>
      <c r="BT32" s="690"/>
      <c r="BU32" s="690"/>
      <c r="BV32" s="690"/>
      <c r="BW32" s="690"/>
      <c r="BX32" s="664">
        <v>97.1</v>
      </c>
      <c r="BY32" s="690"/>
      <c r="BZ32" s="690"/>
      <c r="CA32" s="690"/>
      <c r="CB32" s="713"/>
      <c r="CD32" s="698"/>
      <c r="CE32" s="699"/>
      <c r="CF32" s="655" t="s">
        <v>304</v>
      </c>
      <c r="CG32" s="656"/>
      <c r="CH32" s="656"/>
      <c r="CI32" s="656"/>
      <c r="CJ32" s="656"/>
      <c r="CK32" s="656"/>
      <c r="CL32" s="656"/>
      <c r="CM32" s="656"/>
      <c r="CN32" s="656"/>
      <c r="CO32" s="656"/>
      <c r="CP32" s="656"/>
      <c r="CQ32" s="657"/>
      <c r="CR32" s="658" t="s">
        <v>122</v>
      </c>
      <c r="CS32" s="659"/>
      <c r="CT32" s="659"/>
      <c r="CU32" s="659"/>
      <c r="CV32" s="659"/>
      <c r="CW32" s="659"/>
      <c r="CX32" s="659"/>
      <c r="CY32" s="660"/>
      <c r="CZ32" s="663" t="s">
        <v>122</v>
      </c>
      <c r="DA32" s="688"/>
      <c r="DB32" s="688"/>
      <c r="DC32" s="692"/>
      <c r="DD32" s="667" t="s">
        <v>122</v>
      </c>
      <c r="DE32" s="659"/>
      <c r="DF32" s="659"/>
      <c r="DG32" s="659"/>
      <c r="DH32" s="659"/>
      <c r="DI32" s="659"/>
      <c r="DJ32" s="659"/>
      <c r="DK32" s="660"/>
      <c r="DL32" s="667" t="s">
        <v>122</v>
      </c>
      <c r="DM32" s="659"/>
      <c r="DN32" s="659"/>
      <c r="DO32" s="659"/>
      <c r="DP32" s="659"/>
      <c r="DQ32" s="659"/>
      <c r="DR32" s="659"/>
      <c r="DS32" s="659"/>
      <c r="DT32" s="659"/>
      <c r="DU32" s="659"/>
      <c r="DV32" s="660"/>
      <c r="DW32" s="663" t="s">
        <v>122</v>
      </c>
      <c r="DX32" s="688"/>
      <c r="DY32" s="688"/>
      <c r="DZ32" s="688"/>
      <c r="EA32" s="688"/>
      <c r="EB32" s="688"/>
      <c r="EC32" s="689"/>
    </row>
    <row r="33" spans="2:133" ht="11.25" customHeight="1" x14ac:dyDescent="0.2">
      <c r="B33" s="655" t="s">
        <v>305</v>
      </c>
      <c r="C33" s="656"/>
      <c r="D33" s="656"/>
      <c r="E33" s="656"/>
      <c r="F33" s="656"/>
      <c r="G33" s="656"/>
      <c r="H33" s="656"/>
      <c r="I33" s="656"/>
      <c r="J33" s="656"/>
      <c r="K33" s="656"/>
      <c r="L33" s="656"/>
      <c r="M33" s="656"/>
      <c r="N33" s="656"/>
      <c r="O33" s="656"/>
      <c r="P33" s="656"/>
      <c r="Q33" s="657"/>
      <c r="R33" s="658">
        <v>77536</v>
      </c>
      <c r="S33" s="659"/>
      <c r="T33" s="659"/>
      <c r="U33" s="659"/>
      <c r="V33" s="659"/>
      <c r="W33" s="659"/>
      <c r="X33" s="659"/>
      <c r="Y33" s="660"/>
      <c r="Z33" s="661">
        <v>0.2</v>
      </c>
      <c r="AA33" s="661"/>
      <c r="AB33" s="661"/>
      <c r="AC33" s="661"/>
      <c r="AD33" s="662" t="s">
        <v>122</v>
      </c>
      <c r="AE33" s="662"/>
      <c r="AF33" s="662"/>
      <c r="AG33" s="662"/>
      <c r="AH33" s="662"/>
      <c r="AI33" s="662"/>
      <c r="AJ33" s="662"/>
      <c r="AK33" s="662"/>
      <c r="AL33" s="663" t="s">
        <v>122</v>
      </c>
      <c r="AM33" s="664"/>
      <c r="AN33" s="664"/>
      <c r="AO33" s="665"/>
      <c r="AP33" s="708"/>
      <c r="AQ33" s="709"/>
      <c r="AR33" s="709"/>
      <c r="AS33" s="709"/>
      <c r="AT33" s="712"/>
      <c r="AU33" s="213"/>
      <c r="AV33" s="213"/>
      <c r="AW33" s="213"/>
      <c r="AX33" s="679" t="s">
        <v>306</v>
      </c>
      <c r="AY33" s="680"/>
      <c r="AZ33" s="680"/>
      <c r="BA33" s="680"/>
      <c r="BB33" s="680"/>
      <c r="BC33" s="680"/>
      <c r="BD33" s="680"/>
      <c r="BE33" s="680"/>
      <c r="BF33" s="681"/>
      <c r="BG33" s="716">
        <v>99.2</v>
      </c>
      <c r="BH33" s="717"/>
      <c r="BI33" s="717"/>
      <c r="BJ33" s="717"/>
      <c r="BK33" s="717"/>
      <c r="BL33" s="717"/>
      <c r="BM33" s="718">
        <v>95.8</v>
      </c>
      <c r="BN33" s="717"/>
      <c r="BO33" s="717"/>
      <c r="BP33" s="717"/>
      <c r="BQ33" s="719"/>
      <c r="BR33" s="716">
        <v>99.1</v>
      </c>
      <c r="BS33" s="717"/>
      <c r="BT33" s="717"/>
      <c r="BU33" s="717"/>
      <c r="BV33" s="717"/>
      <c r="BW33" s="717"/>
      <c r="BX33" s="718">
        <v>95.2</v>
      </c>
      <c r="BY33" s="717"/>
      <c r="BZ33" s="717"/>
      <c r="CA33" s="717"/>
      <c r="CB33" s="719"/>
      <c r="CD33" s="655" t="s">
        <v>307</v>
      </c>
      <c r="CE33" s="656"/>
      <c r="CF33" s="656"/>
      <c r="CG33" s="656"/>
      <c r="CH33" s="656"/>
      <c r="CI33" s="656"/>
      <c r="CJ33" s="656"/>
      <c r="CK33" s="656"/>
      <c r="CL33" s="656"/>
      <c r="CM33" s="656"/>
      <c r="CN33" s="656"/>
      <c r="CO33" s="656"/>
      <c r="CP33" s="656"/>
      <c r="CQ33" s="657"/>
      <c r="CR33" s="658">
        <v>17303882</v>
      </c>
      <c r="CS33" s="690"/>
      <c r="CT33" s="690"/>
      <c r="CU33" s="690"/>
      <c r="CV33" s="690"/>
      <c r="CW33" s="690"/>
      <c r="CX33" s="690"/>
      <c r="CY33" s="691"/>
      <c r="CZ33" s="663">
        <v>42.8</v>
      </c>
      <c r="DA33" s="688"/>
      <c r="DB33" s="688"/>
      <c r="DC33" s="692"/>
      <c r="DD33" s="667">
        <v>14803048</v>
      </c>
      <c r="DE33" s="690"/>
      <c r="DF33" s="690"/>
      <c r="DG33" s="690"/>
      <c r="DH33" s="690"/>
      <c r="DI33" s="690"/>
      <c r="DJ33" s="690"/>
      <c r="DK33" s="691"/>
      <c r="DL33" s="667">
        <v>9730578</v>
      </c>
      <c r="DM33" s="690"/>
      <c r="DN33" s="690"/>
      <c r="DO33" s="690"/>
      <c r="DP33" s="690"/>
      <c r="DQ33" s="690"/>
      <c r="DR33" s="690"/>
      <c r="DS33" s="690"/>
      <c r="DT33" s="690"/>
      <c r="DU33" s="690"/>
      <c r="DV33" s="691"/>
      <c r="DW33" s="663">
        <v>45.6</v>
      </c>
      <c r="DX33" s="688"/>
      <c r="DY33" s="688"/>
      <c r="DZ33" s="688"/>
      <c r="EA33" s="688"/>
      <c r="EB33" s="688"/>
      <c r="EC33" s="689"/>
    </row>
    <row r="34" spans="2:133" ht="11.25" customHeight="1" x14ac:dyDescent="0.2">
      <c r="B34" s="655" t="s">
        <v>308</v>
      </c>
      <c r="C34" s="656"/>
      <c r="D34" s="656"/>
      <c r="E34" s="656"/>
      <c r="F34" s="656"/>
      <c r="G34" s="656"/>
      <c r="H34" s="656"/>
      <c r="I34" s="656"/>
      <c r="J34" s="656"/>
      <c r="K34" s="656"/>
      <c r="L34" s="656"/>
      <c r="M34" s="656"/>
      <c r="N34" s="656"/>
      <c r="O34" s="656"/>
      <c r="P34" s="656"/>
      <c r="Q34" s="657"/>
      <c r="R34" s="658">
        <v>1129437</v>
      </c>
      <c r="S34" s="659"/>
      <c r="T34" s="659"/>
      <c r="U34" s="659"/>
      <c r="V34" s="659"/>
      <c r="W34" s="659"/>
      <c r="X34" s="659"/>
      <c r="Y34" s="660"/>
      <c r="Z34" s="661">
        <v>2.7</v>
      </c>
      <c r="AA34" s="661"/>
      <c r="AB34" s="661"/>
      <c r="AC34" s="661"/>
      <c r="AD34" s="662" t="s">
        <v>122</v>
      </c>
      <c r="AE34" s="662"/>
      <c r="AF34" s="662"/>
      <c r="AG34" s="662"/>
      <c r="AH34" s="662"/>
      <c r="AI34" s="662"/>
      <c r="AJ34" s="662"/>
      <c r="AK34" s="662"/>
      <c r="AL34" s="663" t="s">
        <v>122</v>
      </c>
      <c r="AM34" s="664"/>
      <c r="AN34" s="664"/>
      <c r="AO34" s="665"/>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55" t="s">
        <v>309</v>
      </c>
      <c r="CE34" s="656"/>
      <c r="CF34" s="656"/>
      <c r="CG34" s="656"/>
      <c r="CH34" s="656"/>
      <c r="CI34" s="656"/>
      <c r="CJ34" s="656"/>
      <c r="CK34" s="656"/>
      <c r="CL34" s="656"/>
      <c r="CM34" s="656"/>
      <c r="CN34" s="656"/>
      <c r="CO34" s="656"/>
      <c r="CP34" s="656"/>
      <c r="CQ34" s="657"/>
      <c r="CR34" s="658">
        <v>5440641</v>
      </c>
      <c r="CS34" s="659"/>
      <c r="CT34" s="659"/>
      <c r="CU34" s="659"/>
      <c r="CV34" s="659"/>
      <c r="CW34" s="659"/>
      <c r="CX34" s="659"/>
      <c r="CY34" s="660"/>
      <c r="CZ34" s="663">
        <v>13.5</v>
      </c>
      <c r="DA34" s="688"/>
      <c r="DB34" s="688"/>
      <c r="DC34" s="692"/>
      <c r="DD34" s="667">
        <v>4472802</v>
      </c>
      <c r="DE34" s="659"/>
      <c r="DF34" s="659"/>
      <c r="DG34" s="659"/>
      <c r="DH34" s="659"/>
      <c r="DI34" s="659"/>
      <c r="DJ34" s="659"/>
      <c r="DK34" s="660"/>
      <c r="DL34" s="667">
        <v>3396118</v>
      </c>
      <c r="DM34" s="659"/>
      <c r="DN34" s="659"/>
      <c r="DO34" s="659"/>
      <c r="DP34" s="659"/>
      <c r="DQ34" s="659"/>
      <c r="DR34" s="659"/>
      <c r="DS34" s="659"/>
      <c r="DT34" s="659"/>
      <c r="DU34" s="659"/>
      <c r="DV34" s="660"/>
      <c r="DW34" s="663">
        <v>15.9</v>
      </c>
      <c r="DX34" s="688"/>
      <c r="DY34" s="688"/>
      <c r="DZ34" s="688"/>
      <c r="EA34" s="688"/>
      <c r="EB34" s="688"/>
      <c r="EC34" s="689"/>
    </row>
    <row r="35" spans="2:133" ht="11.25" customHeight="1" x14ac:dyDescent="0.2">
      <c r="B35" s="655" t="s">
        <v>310</v>
      </c>
      <c r="C35" s="656"/>
      <c r="D35" s="656"/>
      <c r="E35" s="656"/>
      <c r="F35" s="656"/>
      <c r="G35" s="656"/>
      <c r="H35" s="656"/>
      <c r="I35" s="656"/>
      <c r="J35" s="656"/>
      <c r="K35" s="656"/>
      <c r="L35" s="656"/>
      <c r="M35" s="656"/>
      <c r="N35" s="656"/>
      <c r="O35" s="656"/>
      <c r="P35" s="656"/>
      <c r="Q35" s="657"/>
      <c r="R35" s="658">
        <v>1989456</v>
      </c>
      <c r="S35" s="659"/>
      <c r="T35" s="659"/>
      <c r="U35" s="659"/>
      <c r="V35" s="659"/>
      <c r="W35" s="659"/>
      <c r="X35" s="659"/>
      <c r="Y35" s="660"/>
      <c r="Z35" s="661">
        <v>4.8</v>
      </c>
      <c r="AA35" s="661"/>
      <c r="AB35" s="661"/>
      <c r="AC35" s="661"/>
      <c r="AD35" s="662" t="s">
        <v>122</v>
      </c>
      <c r="AE35" s="662"/>
      <c r="AF35" s="662"/>
      <c r="AG35" s="662"/>
      <c r="AH35" s="662"/>
      <c r="AI35" s="662"/>
      <c r="AJ35" s="662"/>
      <c r="AK35" s="662"/>
      <c r="AL35" s="663" t="s">
        <v>122</v>
      </c>
      <c r="AM35" s="664"/>
      <c r="AN35" s="664"/>
      <c r="AO35" s="665"/>
      <c r="AP35" s="218"/>
      <c r="AQ35" s="640" t="s">
        <v>311</v>
      </c>
      <c r="AR35" s="641"/>
      <c r="AS35" s="641"/>
      <c r="AT35" s="641"/>
      <c r="AU35" s="641"/>
      <c r="AV35" s="641"/>
      <c r="AW35" s="641"/>
      <c r="AX35" s="641"/>
      <c r="AY35" s="641"/>
      <c r="AZ35" s="641"/>
      <c r="BA35" s="641"/>
      <c r="BB35" s="641"/>
      <c r="BC35" s="641"/>
      <c r="BD35" s="641"/>
      <c r="BE35" s="641"/>
      <c r="BF35" s="642"/>
      <c r="BG35" s="640" t="s">
        <v>312</v>
      </c>
      <c r="BH35" s="641"/>
      <c r="BI35" s="641"/>
      <c r="BJ35" s="641"/>
      <c r="BK35" s="641"/>
      <c r="BL35" s="641"/>
      <c r="BM35" s="641"/>
      <c r="BN35" s="641"/>
      <c r="BO35" s="641"/>
      <c r="BP35" s="641"/>
      <c r="BQ35" s="641"/>
      <c r="BR35" s="641"/>
      <c r="BS35" s="641"/>
      <c r="BT35" s="641"/>
      <c r="BU35" s="641"/>
      <c r="BV35" s="641"/>
      <c r="BW35" s="641"/>
      <c r="BX35" s="641"/>
      <c r="BY35" s="641"/>
      <c r="BZ35" s="641"/>
      <c r="CA35" s="641"/>
      <c r="CB35" s="642"/>
      <c r="CD35" s="655" t="s">
        <v>313</v>
      </c>
      <c r="CE35" s="656"/>
      <c r="CF35" s="656"/>
      <c r="CG35" s="656"/>
      <c r="CH35" s="656"/>
      <c r="CI35" s="656"/>
      <c r="CJ35" s="656"/>
      <c r="CK35" s="656"/>
      <c r="CL35" s="656"/>
      <c r="CM35" s="656"/>
      <c r="CN35" s="656"/>
      <c r="CO35" s="656"/>
      <c r="CP35" s="656"/>
      <c r="CQ35" s="657"/>
      <c r="CR35" s="658">
        <v>267268</v>
      </c>
      <c r="CS35" s="690"/>
      <c r="CT35" s="690"/>
      <c r="CU35" s="690"/>
      <c r="CV35" s="690"/>
      <c r="CW35" s="690"/>
      <c r="CX35" s="690"/>
      <c r="CY35" s="691"/>
      <c r="CZ35" s="663">
        <v>0.7</v>
      </c>
      <c r="DA35" s="688"/>
      <c r="DB35" s="688"/>
      <c r="DC35" s="692"/>
      <c r="DD35" s="667">
        <v>232322</v>
      </c>
      <c r="DE35" s="690"/>
      <c r="DF35" s="690"/>
      <c r="DG35" s="690"/>
      <c r="DH35" s="690"/>
      <c r="DI35" s="690"/>
      <c r="DJ35" s="690"/>
      <c r="DK35" s="691"/>
      <c r="DL35" s="667">
        <v>222469</v>
      </c>
      <c r="DM35" s="690"/>
      <c r="DN35" s="690"/>
      <c r="DO35" s="690"/>
      <c r="DP35" s="690"/>
      <c r="DQ35" s="690"/>
      <c r="DR35" s="690"/>
      <c r="DS35" s="690"/>
      <c r="DT35" s="690"/>
      <c r="DU35" s="690"/>
      <c r="DV35" s="691"/>
      <c r="DW35" s="663">
        <v>1</v>
      </c>
      <c r="DX35" s="688"/>
      <c r="DY35" s="688"/>
      <c r="DZ35" s="688"/>
      <c r="EA35" s="688"/>
      <c r="EB35" s="688"/>
      <c r="EC35" s="689"/>
    </row>
    <row r="36" spans="2:133" ht="11.25" customHeight="1" x14ac:dyDescent="0.2">
      <c r="B36" s="655" t="s">
        <v>314</v>
      </c>
      <c r="C36" s="656"/>
      <c r="D36" s="656"/>
      <c r="E36" s="656"/>
      <c r="F36" s="656"/>
      <c r="G36" s="656"/>
      <c r="H36" s="656"/>
      <c r="I36" s="656"/>
      <c r="J36" s="656"/>
      <c r="K36" s="656"/>
      <c r="L36" s="656"/>
      <c r="M36" s="656"/>
      <c r="N36" s="656"/>
      <c r="O36" s="656"/>
      <c r="P36" s="656"/>
      <c r="Q36" s="657"/>
      <c r="R36" s="658">
        <v>1223956</v>
      </c>
      <c r="S36" s="659"/>
      <c r="T36" s="659"/>
      <c r="U36" s="659"/>
      <c r="V36" s="659"/>
      <c r="W36" s="659"/>
      <c r="X36" s="659"/>
      <c r="Y36" s="660"/>
      <c r="Z36" s="661">
        <v>3</v>
      </c>
      <c r="AA36" s="661"/>
      <c r="AB36" s="661"/>
      <c r="AC36" s="661"/>
      <c r="AD36" s="662" t="s">
        <v>122</v>
      </c>
      <c r="AE36" s="662"/>
      <c r="AF36" s="662"/>
      <c r="AG36" s="662"/>
      <c r="AH36" s="662"/>
      <c r="AI36" s="662"/>
      <c r="AJ36" s="662"/>
      <c r="AK36" s="662"/>
      <c r="AL36" s="663" t="s">
        <v>122</v>
      </c>
      <c r="AM36" s="664"/>
      <c r="AN36" s="664"/>
      <c r="AO36" s="665"/>
      <c r="AP36" s="218"/>
      <c r="AQ36" s="724" t="s">
        <v>315</v>
      </c>
      <c r="AR36" s="725"/>
      <c r="AS36" s="725"/>
      <c r="AT36" s="725"/>
      <c r="AU36" s="725"/>
      <c r="AV36" s="725"/>
      <c r="AW36" s="725"/>
      <c r="AX36" s="725"/>
      <c r="AY36" s="726"/>
      <c r="AZ36" s="647">
        <v>4234897</v>
      </c>
      <c r="BA36" s="648"/>
      <c r="BB36" s="648"/>
      <c r="BC36" s="648"/>
      <c r="BD36" s="648"/>
      <c r="BE36" s="648"/>
      <c r="BF36" s="720"/>
      <c r="BG36" s="644" t="s">
        <v>316</v>
      </c>
      <c r="BH36" s="645"/>
      <c r="BI36" s="645"/>
      <c r="BJ36" s="645"/>
      <c r="BK36" s="645"/>
      <c r="BL36" s="645"/>
      <c r="BM36" s="645"/>
      <c r="BN36" s="645"/>
      <c r="BO36" s="645"/>
      <c r="BP36" s="645"/>
      <c r="BQ36" s="645"/>
      <c r="BR36" s="645"/>
      <c r="BS36" s="645"/>
      <c r="BT36" s="645"/>
      <c r="BU36" s="646"/>
      <c r="BV36" s="647">
        <v>94813</v>
      </c>
      <c r="BW36" s="648"/>
      <c r="BX36" s="648"/>
      <c r="BY36" s="648"/>
      <c r="BZ36" s="648"/>
      <c r="CA36" s="648"/>
      <c r="CB36" s="720"/>
      <c r="CD36" s="655" t="s">
        <v>317</v>
      </c>
      <c r="CE36" s="656"/>
      <c r="CF36" s="656"/>
      <c r="CG36" s="656"/>
      <c r="CH36" s="656"/>
      <c r="CI36" s="656"/>
      <c r="CJ36" s="656"/>
      <c r="CK36" s="656"/>
      <c r="CL36" s="656"/>
      <c r="CM36" s="656"/>
      <c r="CN36" s="656"/>
      <c r="CO36" s="656"/>
      <c r="CP36" s="656"/>
      <c r="CQ36" s="657"/>
      <c r="CR36" s="658">
        <v>7335345</v>
      </c>
      <c r="CS36" s="659"/>
      <c r="CT36" s="659"/>
      <c r="CU36" s="659"/>
      <c r="CV36" s="659"/>
      <c r="CW36" s="659"/>
      <c r="CX36" s="659"/>
      <c r="CY36" s="660"/>
      <c r="CZ36" s="663">
        <v>18.100000000000001</v>
      </c>
      <c r="DA36" s="688"/>
      <c r="DB36" s="688"/>
      <c r="DC36" s="692"/>
      <c r="DD36" s="667">
        <v>6343808</v>
      </c>
      <c r="DE36" s="659"/>
      <c r="DF36" s="659"/>
      <c r="DG36" s="659"/>
      <c r="DH36" s="659"/>
      <c r="DI36" s="659"/>
      <c r="DJ36" s="659"/>
      <c r="DK36" s="660"/>
      <c r="DL36" s="667">
        <v>4063025</v>
      </c>
      <c r="DM36" s="659"/>
      <c r="DN36" s="659"/>
      <c r="DO36" s="659"/>
      <c r="DP36" s="659"/>
      <c r="DQ36" s="659"/>
      <c r="DR36" s="659"/>
      <c r="DS36" s="659"/>
      <c r="DT36" s="659"/>
      <c r="DU36" s="659"/>
      <c r="DV36" s="660"/>
      <c r="DW36" s="663">
        <v>19</v>
      </c>
      <c r="DX36" s="688"/>
      <c r="DY36" s="688"/>
      <c r="DZ36" s="688"/>
      <c r="EA36" s="688"/>
      <c r="EB36" s="688"/>
      <c r="EC36" s="689"/>
    </row>
    <row r="37" spans="2:133" ht="11.25" customHeight="1" x14ac:dyDescent="0.2">
      <c r="B37" s="655" t="s">
        <v>318</v>
      </c>
      <c r="C37" s="656"/>
      <c r="D37" s="656"/>
      <c r="E37" s="656"/>
      <c r="F37" s="656"/>
      <c r="G37" s="656"/>
      <c r="H37" s="656"/>
      <c r="I37" s="656"/>
      <c r="J37" s="656"/>
      <c r="K37" s="656"/>
      <c r="L37" s="656"/>
      <c r="M37" s="656"/>
      <c r="N37" s="656"/>
      <c r="O37" s="656"/>
      <c r="P37" s="656"/>
      <c r="Q37" s="657"/>
      <c r="R37" s="658">
        <v>798544</v>
      </c>
      <c r="S37" s="659"/>
      <c r="T37" s="659"/>
      <c r="U37" s="659"/>
      <c r="V37" s="659"/>
      <c r="W37" s="659"/>
      <c r="X37" s="659"/>
      <c r="Y37" s="660"/>
      <c r="Z37" s="661">
        <v>1.9</v>
      </c>
      <c r="AA37" s="661"/>
      <c r="AB37" s="661"/>
      <c r="AC37" s="661"/>
      <c r="AD37" s="662">
        <v>618</v>
      </c>
      <c r="AE37" s="662"/>
      <c r="AF37" s="662"/>
      <c r="AG37" s="662"/>
      <c r="AH37" s="662"/>
      <c r="AI37" s="662"/>
      <c r="AJ37" s="662"/>
      <c r="AK37" s="662"/>
      <c r="AL37" s="663">
        <v>0</v>
      </c>
      <c r="AM37" s="664"/>
      <c r="AN37" s="664"/>
      <c r="AO37" s="665"/>
      <c r="AQ37" s="721" t="s">
        <v>319</v>
      </c>
      <c r="AR37" s="722"/>
      <c r="AS37" s="722"/>
      <c r="AT37" s="722"/>
      <c r="AU37" s="722"/>
      <c r="AV37" s="722"/>
      <c r="AW37" s="722"/>
      <c r="AX37" s="722"/>
      <c r="AY37" s="723"/>
      <c r="AZ37" s="658">
        <v>1451847</v>
      </c>
      <c r="BA37" s="659"/>
      <c r="BB37" s="659"/>
      <c r="BC37" s="659"/>
      <c r="BD37" s="690"/>
      <c r="BE37" s="690"/>
      <c r="BF37" s="713"/>
      <c r="BG37" s="655" t="s">
        <v>320</v>
      </c>
      <c r="BH37" s="656"/>
      <c r="BI37" s="656"/>
      <c r="BJ37" s="656"/>
      <c r="BK37" s="656"/>
      <c r="BL37" s="656"/>
      <c r="BM37" s="656"/>
      <c r="BN37" s="656"/>
      <c r="BO37" s="656"/>
      <c r="BP37" s="656"/>
      <c r="BQ37" s="656"/>
      <c r="BR37" s="656"/>
      <c r="BS37" s="656"/>
      <c r="BT37" s="656"/>
      <c r="BU37" s="657"/>
      <c r="BV37" s="658">
        <v>75561</v>
      </c>
      <c r="BW37" s="659"/>
      <c r="BX37" s="659"/>
      <c r="BY37" s="659"/>
      <c r="BZ37" s="659"/>
      <c r="CA37" s="659"/>
      <c r="CB37" s="668"/>
      <c r="CD37" s="655" t="s">
        <v>321</v>
      </c>
      <c r="CE37" s="656"/>
      <c r="CF37" s="656"/>
      <c r="CG37" s="656"/>
      <c r="CH37" s="656"/>
      <c r="CI37" s="656"/>
      <c r="CJ37" s="656"/>
      <c r="CK37" s="656"/>
      <c r="CL37" s="656"/>
      <c r="CM37" s="656"/>
      <c r="CN37" s="656"/>
      <c r="CO37" s="656"/>
      <c r="CP37" s="656"/>
      <c r="CQ37" s="657"/>
      <c r="CR37" s="658">
        <v>2895372</v>
      </c>
      <c r="CS37" s="690"/>
      <c r="CT37" s="690"/>
      <c r="CU37" s="690"/>
      <c r="CV37" s="690"/>
      <c r="CW37" s="690"/>
      <c r="CX37" s="690"/>
      <c r="CY37" s="691"/>
      <c r="CZ37" s="663">
        <v>7.2</v>
      </c>
      <c r="DA37" s="688"/>
      <c r="DB37" s="688"/>
      <c r="DC37" s="692"/>
      <c r="DD37" s="667">
        <v>2870968</v>
      </c>
      <c r="DE37" s="690"/>
      <c r="DF37" s="690"/>
      <c r="DG37" s="690"/>
      <c r="DH37" s="690"/>
      <c r="DI37" s="690"/>
      <c r="DJ37" s="690"/>
      <c r="DK37" s="691"/>
      <c r="DL37" s="667">
        <v>2870968</v>
      </c>
      <c r="DM37" s="690"/>
      <c r="DN37" s="690"/>
      <c r="DO37" s="690"/>
      <c r="DP37" s="690"/>
      <c r="DQ37" s="690"/>
      <c r="DR37" s="690"/>
      <c r="DS37" s="690"/>
      <c r="DT37" s="690"/>
      <c r="DU37" s="690"/>
      <c r="DV37" s="691"/>
      <c r="DW37" s="663">
        <v>13.5</v>
      </c>
      <c r="DX37" s="688"/>
      <c r="DY37" s="688"/>
      <c r="DZ37" s="688"/>
      <c r="EA37" s="688"/>
      <c r="EB37" s="688"/>
      <c r="EC37" s="689"/>
    </row>
    <row r="38" spans="2:133" ht="11.25" customHeight="1" x14ac:dyDescent="0.2">
      <c r="B38" s="655" t="s">
        <v>322</v>
      </c>
      <c r="C38" s="656"/>
      <c r="D38" s="656"/>
      <c r="E38" s="656"/>
      <c r="F38" s="656"/>
      <c r="G38" s="656"/>
      <c r="H38" s="656"/>
      <c r="I38" s="656"/>
      <c r="J38" s="656"/>
      <c r="K38" s="656"/>
      <c r="L38" s="656"/>
      <c r="M38" s="656"/>
      <c r="N38" s="656"/>
      <c r="O38" s="656"/>
      <c r="P38" s="656"/>
      <c r="Q38" s="657"/>
      <c r="R38" s="658">
        <v>2930428</v>
      </c>
      <c r="S38" s="659"/>
      <c r="T38" s="659"/>
      <c r="U38" s="659"/>
      <c r="V38" s="659"/>
      <c r="W38" s="659"/>
      <c r="X38" s="659"/>
      <c r="Y38" s="660"/>
      <c r="Z38" s="661">
        <v>7.1</v>
      </c>
      <c r="AA38" s="661"/>
      <c r="AB38" s="661"/>
      <c r="AC38" s="661"/>
      <c r="AD38" s="662" t="s">
        <v>122</v>
      </c>
      <c r="AE38" s="662"/>
      <c r="AF38" s="662"/>
      <c r="AG38" s="662"/>
      <c r="AH38" s="662"/>
      <c r="AI38" s="662"/>
      <c r="AJ38" s="662"/>
      <c r="AK38" s="662"/>
      <c r="AL38" s="663" t="s">
        <v>122</v>
      </c>
      <c r="AM38" s="664"/>
      <c r="AN38" s="664"/>
      <c r="AO38" s="665"/>
      <c r="AQ38" s="721" t="s">
        <v>323</v>
      </c>
      <c r="AR38" s="722"/>
      <c r="AS38" s="722"/>
      <c r="AT38" s="722"/>
      <c r="AU38" s="722"/>
      <c r="AV38" s="722"/>
      <c r="AW38" s="722"/>
      <c r="AX38" s="722"/>
      <c r="AY38" s="723"/>
      <c r="AZ38" s="658">
        <v>145506</v>
      </c>
      <c r="BA38" s="659"/>
      <c r="BB38" s="659"/>
      <c r="BC38" s="659"/>
      <c r="BD38" s="690"/>
      <c r="BE38" s="690"/>
      <c r="BF38" s="713"/>
      <c r="BG38" s="655" t="s">
        <v>324</v>
      </c>
      <c r="BH38" s="656"/>
      <c r="BI38" s="656"/>
      <c r="BJ38" s="656"/>
      <c r="BK38" s="656"/>
      <c r="BL38" s="656"/>
      <c r="BM38" s="656"/>
      <c r="BN38" s="656"/>
      <c r="BO38" s="656"/>
      <c r="BP38" s="656"/>
      <c r="BQ38" s="656"/>
      <c r="BR38" s="656"/>
      <c r="BS38" s="656"/>
      <c r="BT38" s="656"/>
      <c r="BU38" s="657"/>
      <c r="BV38" s="658">
        <v>8595</v>
      </c>
      <c r="BW38" s="659"/>
      <c r="BX38" s="659"/>
      <c r="BY38" s="659"/>
      <c r="BZ38" s="659"/>
      <c r="CA38" s="659"/>
      <c r="CB38" s="668"/>
      <c r="CD38" s="655" t="s">
        <v>325</v>
      </c>
      <c r="CE38" s="656"/>
      <c r="CF38" s="656"/>
      <c r="CG38" s="656"/>
      <c r="CH38" s="656"/>
      <c r="CI38" s="656"/>
      <c r="CJ38" s="656"/>
      <c r="CK38" s="656"/>
      <c r="CL38" s="656"/>
      <c r="CM38" s="656"/>
      <c r="CN38" s="656"/>
      <c r="CO38" s="656"/>
      <c r="CP38" s="656"/>
      <c r="CQ38" s="657"/>
      <c r="CR38" s="658">
        <v>2608070</v>
      </c>
      <c r="CS38" s="659"/>
      <c r="CT38" s="659"/>
      <c r="CU38" s="659"/>
      <c r="CV38" s="659"/>
      <c r="CW38" s="659"/>
      <c r="CX38" s="659"/>
      <c r="CY38" s="660"/>
      <c r="CZ38" s="663">
        <v>6.4</v>
      </c>
      <c r="DA38" s="688"/>
      <c r="DB38" s="688"/>
      <c r="DC38" s="692"/>
      <c r="DD38" s="667">
        <v>2146951</v>
      </c>
      <c r="DE38" s="659"/>
      <c r="DF38" s="659"/>
      <c r="DG38" s="659"/>
      <c r="DH38" s="659"/>
      <c r="DI38" s="659"/>
      <c r="DJ38" s="659"/>
      <c r="DK38" s="660"/>
      <c r="DL38" s="667">
        <v>1920507</v>
      </c>
      <c r="DM38" s="659"/>
      <c r="DN38" s="659"/>
      <c r="DO38" s="659"/>
      <c r="DP38" s="659"/>
      <c r="DQ38" s="659"/>
      <c r="DR38" s="659"/>
      <c r="DS38" s="659"/>
      <c r="DT38" s="659"/>
      <c r="DU38" s="659"/>
      <c r="DV38" s="660"/>
      <c r="DW38" s="663">
        <v>9</v>
      </c>
      <c r="DX38" s="688"/>
      <c r="DY38" s="688"/>
      <c r="DZ38" s="688"/>
      <c r="EA38" s="688"/>
      <c r="EB38" s="688"/>
      <c r="EC38" s="689"/>
    </row>
    <row r="39" spans="2:133" ht="11.25" customHeight="1" x14ac:dyDescent="0.2">
      <c r="B39" s="655" t="s">
        <v>326</v>
      </c>
      <c r="C39" s="656"/>
      <c r="D39" s="656"/>
      <c r="E39" s="656"/>
      <c r="F39" s="656"/>
      <c r="G39" s="656"/>
      <c r="H39" s="656"/>
      <c r="I39" s="656"/>
      <c r="J39" s="656"/>
      <c r="K39" s="656"/>
      <c r="L39" s="656"/>
      <c r="M39" s="656"/>
      <c r="N39" s="656"/>
      <c r="O39" s="656"/>
      <c r="P39" s="656"/>
      <c r="Q39" s="657"/>
      <c r="R39" s="658">
        <v>110200</v>
      </c>
      <c r="S39" s="659"/>
      <c r="T39" s="659"/>
      <c r="U39" s="659"/>
      <c r="V39" s="659"/>
      <c r="W39" s="659"/>
      <c r="X39" s="659"/>
      <c r="Y39" s="660"/>
      <c r="Z39" s="661">
        <v>0.3</v>
      </c>
      <c r="AA39" s="661"/>
      <c r="AB39" s="661"/>
      <c r="AC39" s="661"/>
      <c r="AD39" s="662" t="s">
        <v>122</v>
      </c>
      <c r="AE39" s="662"/>
      <c r="AF39" s="662"/>
      <c r="AG39" s="662"/>
      <c r="AH39" s="662"/>
      <c r="AI39" s="662"/>
      <c r="AJ39" s="662"/>
      <c r="AK39" s="662"/>
      <c r="AL39" s="663" t="s">
        <v>122</v>
      </c>
      <c r="AM39" s="664"/>
      <c r="AN39" s="664"/>
      <c r="AO39" s="665"/>
      <c r="AQ39" s="721" t="s">
        <v>327</v>
      </c>
      <c r="AR39" s="722"/>
      <c r="AS39" s="722"/>
      <c r="AT39" s="722"/>
      <c r="AU39" s="722"/>
      <c r="AV39" s="722"/>
      <c r="AW39" s="722"/>
      <c r="AX39" s="722"/>
      <c r="AY39" s="723"/>
      <c r="AZ39" s="658">
        <v>27095</v>
      </c>
      <c r="BA39" s="659"/>
      <c r="BB39" s="659"/>
      <c r="BC39" s="659"/>
      <c r="BD39" s="690"/>
      <c r="BE39" s="690"/>
      <c r="BF39" s="713"/>
      <c r="BG39" s="655" t="s">
        <v>328</v>
      </c>
      <c r="BH39" s="656"/>
      <c r="BI39" s="656"/>
      <c r="BJ39" s="656"/>
      <c r="BK39" s="656"/>
      <c r="BL39" s="656"/>
      <c r="BM39" s="656"/>
      <c r="BN39" s="656"/>
      <c r="BO39" s="656"/>
      <c r="BP39" s="656"/>
      <c r="BQ39" s="656"/>
      <c r="BR39" s="656"/>
      <c r="BS39" s="656"/>
      <c r="BT39" s="656"/>
      <c r="BU39" s="657"/>
      <c r="BV39" s="658">
        <v>12896</v>
      </c>
      <c r="BW39" s="659"/>
      <c r="BX39" s="659"/>
      <c r="BY39" s="659"/>
      <c r="BZ39" s="659"/>
      <c r="CA39" s="659"/>
      <c r="CB39" s="668"/>
      <c r="CD39" s="655" t="s">
        <v>329</v>
      </c>
      <c r="CE39" s="656"/>
      <c r="CF39" s="656"/>
      <c r="CG39" s="656"/>
      <c r="CH39" s="656"/>
      <c r="CI39" s="656"/>
      <c r="CJ39" s="656"/>
      <c r="CK39" s="656"/>
      <c r="CL39" s="656"/>
      <c r="CM39" s="656"/>
      <c r="CN39" s="656"/>
      <c r="CO39" s="656"/>
      <c r="CP39" s="656"/>
      <c r="CQ39" s="657"/>
      <c r="CR39" s="658">
        <v>1073615</v>
      </c>
      <c r="CS39" s="690"/>
      <c r="CT39" s="690"/>
      <c r="CU39" s="690"/>
      <c r="CV39" s="690"/>
      <c r="CW39" s="690"/>
      <c r="CX39" s="690"/>
      <c r="CY39" s="691"/>
      <c r="CZ39" s="663">
        <v>2.7</v>
      </c>
      <c r="DA39" s="688"/>
      <c r="DB39" s="688"/>
      <c r="DC39" s="692"/>
      <c r="DD39" s="667">
        <v>1058222</v>
      </c>
      <c r="DE39" s="690"/>
      <c r="DF39" s="690"/>
      <c r="DG39" s="690"/>
      <c r="DH39" s="690"/>
      <c r="DI39" s="690"/>
      <c r="DJ39" s="690"/>
      <c r="DK39" s="691"/>
      <c r="DL39" s="667" t="s">
        <v>122</v>
      </c>
      <c r="DM39" s="690"/>
      <c r="DN39" s="690"/>
      <c r="DO39" s="690"/>
      <c r="DP39" s="690"/>
      <c r="DQ39" s="690"/>
      <c r="DR39" s="690"/>
      <c r="DS39" s="690"/>
      <c r="DT39" s="690"/>
      <c r="DU39" s="690"/>
      <c r="DV39" s="691"/>
      <c r="DW39" s="663" t="s">
        <v>122</v>
      </c>
      <c r="DX39" s="688"/>
      <c r="DY39" s="688"/>
      <c r="DZ39" s="688"/>
      <c r="EA39" s="688"/>
      <c r="EB39" s="688"/>
      <c r="EC39" s="689"/>
    </row>
    <row r="40" spans="2:133" ht="11.25" customHeight="1" x14ac:dyDescent="0.2">
      <c r="B40" s="655" t="s">
        <v>330</v>
      </c>
      <c r="C40" s="656"/>
      <c r="D40" s="656"/>
      <c r="E40" s="656"/>
      <c r="F40" s="656"/>
      <c r="G40" s="656"/>
      <c r="H40" s="656"/>
      <c r="I40" s="656"/>
      <c r="J40" s="656"/>
      <c r="K40" s="656"/>
      <c r="L40" s="656"/>
      <c r="M40" s="656"/>
      <c r="N40" s="656"/>
      <c r="O40" s="656"/>
      <c r="P40" s="656"/>
      <c r="Q40" s="657"/>
      <c r="R40" s="658">
        <v>204828</v>
      </c>
      <c r="S40" s="659"/>
      <c r="T40" s="659"/>
      <c r="U40" s="659"/>
      <c r="V40" s="659"/>
      <c r="W40" s="659"/>
      <c r="X40" s="659"/>
      <c r="Y40" s="660"/>
      <c r="Z40" s="661">
        <v>0.5</v>
      </c>
      <c r="AA40" s="661"/>
      <c r="AB40" s="661"/>
      <c r="AC40" s="661"/>
      <c r="AD40" s="662" t="s">
        <v>122</v>
      </c>
      <c r="AE40" s="662"/>
      <c r="AF40" s="662"/>
      <c r="AG40" s="662"/>
      <c r="AH40" s="662"/>
      <c r="AI40" s="662"/>
      <c r="AJ40" s="662"/>
      <c r="AK40" s="662"/>
      <c r="AL40" s="663" t="s">
        <v>122</v>
      </c>
      <c r="AM40" s="664"/>
      <c r="AN40" s="664"/>
      <c r="AO40" s="665"/>
      <c r="AQ40" s="721" t="s">
        <v>331</v>
      </c>
      <c r="AR40" s="722"/>
      <c r="AS40" s="722"/>
      <c r="AT40" s="722"/>
      <c r="AU40" s="722"/>
      <c r="AV40" s="722"/>
      <c r="AW40" s="722"/>
      <c r="AX40" s="722"/>
      <c r="AY40" s="723"/>
      <c r="AZ40" s="658">
        <v>2379</v>
      </c>
      <c r="BA40" s="659"/>
      <c r="BB40" s="659"/>
      <c r="BC40" s="659"/>
      <c r="BD40" s="690"/>
      <c r="BE40" s="690"/>
      <c r="BF40" s="713"/>
      <c r="BG40" s="706" t="s">
        <v>332</v>
      </c>
      <c r="BH40" s="707"/>
      <c r="BI40" s="707"/>
      <c r="BJ40" s="707"/>
      <c r="BK40" s="707"/>
      <c r="BL40" s="214"/>
      <c r="BM40" s="656" t="s">
        <v>333</v>
      </c>
      <c r="BN40" s="656"/>
      <c r="BO40" s="656"/>
      <c r="BP40" s="656"/>
      <c r="BQ40" s="656"/>
      <c r="BR40" s="656"/>
      <c r="BS40" s="656"/>
      <c r="BT40" s="656"/>
      <c r="BU40" s="657"/>
      <c r="BV40" s="658">
        <v>110</v>
      </c>
      <c r="BW40" s="659"/>
      <c r="BX40" s="659"/>
      <c r="BY40" s="659"/>
      <c r="BZ40" s="659"/>
      <c r="CA40" s="659"/>
      <c r="CB40" s="668"/>
      <c r="CD40" s="655" t="s">
        <v>334</v>
      </c>
      <c r="CE40" s="656"/>
      <c r="CF40" s="656"/>
      <c r="CG40" s="656"/>
      <c r="CH40" s="656"/>
      <c r="CI40" s="656"/>
      <c r="CJ40" s="656"/>
      <c r="CK40" s="656"/>
      <c r="CL40" s="656"/>
      <c r="CM40" s="656"/>
      <c r="CN40" s="656"/>
      <c r="CO40" s="656"/>
      <c r="CP40" s="656"/>
      <c r="CQ40" s="657"/>
      <c r="CR40" s="658">
        <v>578943</v>
      </c>
      <c r="CS40" s="659"/>
      <c r="CT40" s="659"/>
      <c r="CU40" s="659"/>
      <c r="CV40" s="659"/>
      <c r="CW40" s="659"/>
      <c r="CX40" s="659"/>
      <c r="CY40" s="660"/>
      <c r="CZ40" s="663">
        <v>1.4</v>
      </c>
      <c r="DA40" s="688"/>
      <c r="DB40" s="688"/>
      <c r="DC40" s="692"/>
      <c r="DD40" s="667">
        <v>548943</v>
      </c>
      <c r="DE40" s="659"/>
      <c r="DF40" s="659"/>
      <c r="DG40" s="659"/>
      <c r="DH40" s="659"/>
      <c r="DI40" s="659"/>
      <c r="DJ40" s="659"/>
      <c r="DK40" s="660"/>
      <c r="DL40" s="667">
        <v>128459</v>
      </c>
      <c r="DM40" s="659"/>
      <c r="DN40" s="659"/>
      <c r="DO40" s="659"/>
      <c r="DP40" s="659"/>
      <c r="DQ40" s="659"/>
      <c r="DR40" s="659"/>
      <c r="DS40" s="659"/>
      <c r="DT40" s="659"/>
      <c r="DU40" s="659"/>
      <c r="DV40" s="660"/>
      <c r="DW40" s="663">
        <v>0.6</v>
      </c>
      <c r="DX40" s="688"/>
      <c r="DY40" s="688"/>
      <c r="DZ40" s="688"/>
      <c r="EA40" s="688"/>
      <c r="EB40" s="688"/>
      <c r="EC40" s="689"/>
    </row>
    <row r="41" spans="2:133" ht="11.25" customHeight="1" x14ac:dyDescent="0.2">
      <c r="B41" s="679" t="s">
        <v>335</v>
      </c>
      <c r="C41" s="680"/>
      <c r="D41" s="680"/>
      <c r="E41" s="680"/>
      <c r="F41" s="680"/>
      <c r="G41" s="680"/>
      <c r="H41" s="680"/>
      <c r="I41" s="680"/>
      <c r="J41" s="680"/>
      <c r="K41" s="680"/>
      <c r="L41" s="680"/>
      <c r="M41" s="680"/>
      <c r="N41" s="680"/>
      <c r="O41" s="680"/>
      <c r="P41" s="680"/>
      <c r="Q41" s="681"/>
      <c r="R41" s="730">
        <v>41416431</v>
      </c>
      <c r="S41" s="731"/>
      <c r="T41" s="731"/>
      <c r="U41" s="731"/>
      <c r="V41" s="731"/>
      <c r="W41" s="731"/>
      <c r="X41" s="731"/>
      <c r="Y41" s="735"/>
      <c r="Z41" s="736">
        <v>100</v>
      </c>
      <c r="AA41" s="736"/>
      <c r="AB41" s="736"/>
      <c r="AC41" s="736"/>
      <c r="AD41" s="737">
        <v>21014691</v>
      </c>
      <c r="AE41" s="737"/>
      <c r="AF41" s="737"/>
      <c r="AG41" s="737"/>
      <c r="AH41" s="737"/>
      <c r="AI41" s="737"/>
      <c r="AJ41" s="737"/>
      <c r="AK41" s="737"/>
      <c r="AL41" s="738">
        <v>100</v>
      </c>
      <c r="AM41" s="718"/>
      <c r="AN41" s="718"/>
      <c r="AO41" s="739"/>
      <c r="AQ41" s="721" t="s">
        <v>336</v>
      </c>
      <c r="AR41" s="722"/>
      <c r="AS41" s="722"/>
      <c r="AT41" s="722"/>
      <c r="AU41" s="722"/>
      <c r="AV41" s="722"/>
      <c r="AW41" s="722"/>
      <c r="AX41" s="722"/>
      <c r="AY41" s="723"/>
      <c r="AZ41" s="658">
        <v>457229</v>
      </c>
      <c r="BA41" s="659"/>
      <c r="BB41" s="659"/>
      <c r="BC41" s="659"/>
      <c r="BD41" s="690"/>
      <c r="BE41" s="690"/>
      <c r="BF41" s="713"/>
      <c r="BG41" s="706"/>
      <c r="BH41" s="707"/>
      <c r="BI41" s="707"/>
      <c r="BJ41" s="707"/>
      <c r="BK41" s="707"/>
      <c r="BL41" s="214"/>
      <c r="BM41" s="656" t="s">
        <v>337</v>
      </c>
      <c r="BN41" s="656"/>
      <c r="BO41" s="656"/>
      <c r="BP41" s="656"/>
      <c r="BQ41" s="656"/>
      <c r="BR41" s="656"/>
      <c r="BS41" s="656"/>
      <c r="BT41" s="656"/>
      <c r="BU41" s="657"/>
      <c r="BV41" s="658" t="s">
        <v>122</v>
      </c>
      <c r="BW41" s="659"/>
      <c r="BX41" s="659"/>
      <c r="BY41" s="659"/>
      <c r="BZ41" s="659"/>
      <c r="CA41" s="659"/>
      <c r="CB41" s="668"/>
      <c r="CD41" s="655" t="s">
        <v>338</v>
      </c>
      <c r="CE41" s="656"/>
      <c r="CF41" s="656"/>
      <c r="CG41" s="656"/>
      <c r="CH41" s="656"/>
      <c r="CI41" s="656"/>
      <c r="CJ41" s="656"/>
      <c r="CK41" s="656"/>
      <c r="CL41" s="656"/>
      <c r="CM41" s="656"/>
      <c r="CN41" s="656"/>
      <c r="CO41" s="656"/>
      <c r="CP41" s="656"/>
      <c r="CQ41" s="657"/>
      <c r="CR41" s="658" t="s">
        <v>122</v>
      </c>
      <c r="CS41" s="690"/>
      <c r="CT41" s="690"/>
      <c r="CU41" s="690"/>
      <c r="CV41" s="690"/>
      <c r="CW41" s="690"/>
      <c r="CX41" s="690"/>
      <c r="CY41" s="691"/>
      <c r="CZ41" s="663" t="s">
        <v>122</v>
      </c>
      <c r="DA41" s="688"/>
      <c r="DB41" s="688"/>
      <c r="DC41" s="692"/>
      <c r="DD41" s="667" t="s">
        <v>122</v>
      </c>
      <c r="DE41" s="690"/>
      <c r="DF41" s="690"/>
      <c r="DG41" s="690"/>
      <c r="DH41" s="690"/>
      <c r="DI41" s="690"/>
      <c r="DJ41" s="690"/>
      <c r="DK41" s="691"/>
      <c r="DL41" s="741"/>
      <c r="DM41" s="742"/>
      <c r="DN41" s="742"/>
      <c r="DO41" s="742"/>
      <c r="DP41" s="742"/>
      <c r="DQ41" s="742"/>
      <c r="DR41" s="742"/>
      <c r="DS41" s="742"/>
      <c r="DT41" s="742"/>
      <c r="DU41" s="742"/>
      <c r="DV41" s="743"/>
      <c r="DW41" s="732"/>
      <c r="DX41" s="733"/>
      <c r="DY41" s="733"/>
      <c r="DZ41" s="733"/>
      <c r="EA41" s="733"/>
      <c r="EB41" s="733"/>
      <c r="EC41" s="734"/>
    </row>
    <row r="42" spans="2:133" ht="11.25" customHeight="1" x14ac:dyDescent="0.2">
      <c r="AQ42" s="727" t="s">
        <v>339</v>
      </c>
      <c r="AR42" s="728"/>
      <c r="AS42" s="728"/>
      <c r="AT42" s="728"/>
      <c r="AU42" s="728"/>
      <c r="AV42" s="728"/>
      <c r="AW42" s="728"/>
      <c r="AX42" s="728"/>
      <c r="AY42" s="729"/>
      <c r="AZ42" s="730">
        <v>2150841</v>
      </c>
      <c r="BA42" s="731"/>
      <c r="BB42" s="731"/>
      <c r="BC42" s="731"/>
      <c r="BD42" s="717"/>
      <c r="BE42" s="717"/>
      <c r="BF42" s="719"/>
      <c r="BG42" s="708"/>
      <c r="BH42" s="709"/>
      <c r="BI42" s="709"/>
      <c r="BJ42" s="709"/>
      <c r="BK42" s="709"/>
      <c r="BL42" s="215"/>
      <c r="BM42" s="680" t="s">
        <v>340</v>
      </c>
      <c r="BN42" s="680"/>
      <c r="BO42" s="680"/>
      <c r="BP42" s="680"/>
      <c r="BQ42" s="680"/>
      <c r="BR42" s="680"/>
      <c r="BS42" s="680"/>
      <c r="BT42" s="680"/>
      <c r="BU42" s="681"/>
      <c r="BV42" s="730">
        <v>405</v>
      </c>
      <c r="BW42" s="731"/>
      <c r="BX42" s="731"/>
      <c r="BY42" s="731"/>
      <c r="BZ42" s="731"/>
      <c r="CA42" s="731"/>
      <c r="CB42" s="740"/>
      <c r="CD42" s="655" t="s">
        <v>341</v>
      </c>
      <c r="CE42" s="656"/>
      <c r="CF42" s="656"/>
      <c r="CG42" s="656"/>
      <c r="CH42" s="656"/>
      <c r="CI42" s="656"/>
      <c r="CJ42" s="656"/>
      <c r="CK42" s="656"/>
      <c r="CL42" s="656"/>
      <c r="CM42" s="656"/>
      <c r="CN42" s="656"/>
      <c r="CO42" s="656"/>
      <c r="CP42" s="656"/>
      <c r="CQ42" s="657"/>
      <c r="CR42" s="658">
        <v>5121453</v>
      </c>
      <c r="CS42" s="690"/>
      <c r="CT42" s="690"/>
      <c r="CU42" s="690"/>
      <c r="CV42" s="690"/>
      <c r="CW42" s="690"/>
      <c r="CX42" s="690"/>
      <c r="CY42" s="691"/>
      <c r="CZ42" s="663">
        <v>12.7</v>
      </c>
      <c r="DA42" s="688"/>
      <c r="DB42" s="688"/>
      <c r="DC42" s="692"/>
      <c r="DD42" s="667">
        <v>1229389</v>
      </c>
      <c r="DE42" s="690"/>
      <c r="DF42" s="690"/>
      <c r="DG42" s="690"/>
      <c r="DH42" s="690"/>
      <c r="DI42" s="690"/>
      <c r="DJ42" s="690"/>
      <c r="DK42" s="691"/>
      <c r="DL42" s="741"/>
      <c r="DM42" s="742"/>
      <c r="DN42" s="742"/>
      <c r="DO42" s="742"/>
      <c r="DP42" s="742"/>
      <c r="DQ42" s="742"/>
      <c r="DR42" s="742"/>
      <c r="DS42" s="742"/>
      <c r="DT42" s="742"/>
      <c r="DU42" s="742"/>
      <c r="DV42" s="743"/>
      <c r="DW42" s="732"/>
      <c r="DX42" s="733"/>
      <c r="DY42" s="733"/>
      <c r="DZ42" s="733"/>
      <c r="EA42" s="733"/>
      <c r="EB42" s="733"/>
      <c r="EC42" s="734"/>
    </row>
    <row r="43" spans="2:133" ht="11.25" customHeight="1" x14ac:dyDescent="0.2">
      <c r="B43" s="208" t="s">
        <v>342</v>
      </c>
      <c r="CD43" s="655" t="s">
        <v>343</v>
      </c>
      <c r="CE43" s="656"/>
      <c r="CF43" s="656"/>
      <c r="CG43" s="656"/>
      <c r="CH43" s="656"/>
      <c r="CI43" s="656"/>
      <c r="CJ43" s="656"/>
      <c r="CK43" s="656"/>
      <c r="CL43" s="656"/>
      <c r="CM43" s="656"/>
      <c r="CN43" s="656"/>
      <c r="CO43" s="656"/>
      <c r="CP43" s="656"/>
      <c r="CQ43" s="657"/>
      <c r="CR43" s="658">
        <v>109297</v>
      </c>
      <c r="CS43" s="690"/>
      <c r="CT43" s="690"/>
      <c r="CU43" s="690"/>
      <c r="CV43" s="690"/>
      <c r="CW43" s="690"/>
      <c r="CX43" s="690"/>
      <c r="CY43" s="691"/>
      <c r="CZ43" s="663">
        <v>0.3</v>
      </c>
      <c r="DA43" s="688"/>
      <c r="DB43" s="688"/>
      <c r="DC43" s="692"/>
      <c r="DD43" s="667">
        <v>88697</v>
      </c>
      <c r="DE43" s="690"/>
      <c r="DF43" s="690"/>
      <c r="DG43" s="690"/>
      <c r="DH43" s="690"/>
      <c r="DI43" s="690"/>
      <c r="DJ43" s="690"/>
      <c r="DK43" s="691"/>
      <c r="DL43" s="741"/>
      <c r="DM43" s="742"/>
      <c r="DN43" s="742"/>
      <c r="DO43" s="742"/>
      <c r="DP43" s="742"/>
      <c r="DQ43" s="742"/>
      <c r="DR43" s="742"/>
      <c r="DS43" s="742"/>
      <c r="DT43" s="742"/>
      <c r="DU43" s="742"/>
      <c r="DV43" s="743"/>
      <c r="DW43" s="732"/>
      <c r="DX43" s="733"/>
      <c r="DY43" s="733"/>
      <c r="DZ43" s="733"/>
      <c r="EA43" s="733"/>
      <c r="EB43" s="733"/>
      <c r="EC43" s="734"/>
    </row>
    <row r="44" spans="2:133" ht="11.25" customHeight="1" x14ac:dyDescent="0.2">
      <c r="B44" s="744" t="s">
        <v>344</v>
      </c>
      <c r="C44" s="744"/>
      <c r="D44" s="744"/>
      <c r="E44" s="744"/>
      <c r="F44" s="744"/>
      <c r="G44" s="744"/>
      <c r="H44" s="744"/>
      <c r="I44" s="744"/>
      <c r="J44" s="744"/>
      <c r="K44" s="744"/>
      <c r="L44" s="744"/>
      <c r="M44" s="744"/>
      <c r="N44" s="744"/>
      <c r="O44" s="744"/>
      <c r="P44" s="744"/>
      <c r="Q44" s="744"/>
      <c r="R44" s="744"/>
      <c r="S44" s="744"/>
      <c r="T44" s="744"/>
      <c r="U44" s="744"/>
      <c r="V44" s="744"/>
      <c r="W44" s="744"/>
      <c r="X44" s="744"/>
      <c r="Y44" s="744"/>
      <c r="Z44" s="744"/>
      <c r="AA44" s="744"/>
      <c r="AB44" s="744"/>
      <c r="AC44" s="744"/>
      <c r="AD44" s="744"/>
      <c r="AE44" s="744"/>
      <c r="AF44" s="744"/>
      <c r="AG44" s="744"/>
      <c r="AH44" s="744"/>
      <c r="AI44" s="744"/>
      <c r="AJ44" s="744"/>
      <c r="AK44" s="744"/>
      <c r="AL44" s="744"/>
      <c r="AM44" s="744"/>
      <c r="AN44" s="744"/>
      <c r="AO44" s="744"/>
      <c r="AP44" s="744"/>
      <c r="AQ44" s="744"/>
      <c r="AR44" s="744"/>
      <c r="AS44" s="744"/>
      <c r="AT44" s="744"/>
      <c r="AU44" s="744"/>
      <c r="AV44" s="744"/>
      <c r="AW44" s="744"/>
      <c r="AX44" s="744"/>
      <c r="AY44" s="744"/>
      <c r="AZ44" s="744"/>
      <c r="BA44" s="744"/>
      <c r="BB44" s="744"/>
      <c r="BC44" s="744"/>
      <c r="BD44" s="744"/>
      <c r="BE44" s="744"/>
      <c r="BF44" s="744"/>
      <c r="BG44" s="744"/>
      <c r="BH44" s="744"/>
      <c r="BI44" s="744"/>
      <c r="BJ44" s="744"/>
      <c r="BK44" s="744"/>
      <c r="BL44" s="744"/>
      <c r="BM44" s="744"/>
      <c r="BN44" s="744"/>
      <c r="BO44" s="744"/>
      <c r="BP44" s="744"/>
      <c r="BQ44" s="744"/>
      <c r="BR44" s="744"/>
      <c r="BS44" s="744"/>
      <c r="BT44" s="744"/>
      <c r="BU44" s="744"/>
      <c r="BV44" s="744"/>
      <c r="BW44" s="744"/>
      <c r="BX44" s="744"/>
      <c r="BY44" s="744"/>
      <c r="BZ44" s="744"/>
      <c r="CA44" s="744"/>
      <c r="CB44" s="744"/>
      <c r="CC44" s="745"/>
      <c r="CD44" s="694" t="s">
        <v>292</v>
      </c>
      <c r="CE44" s="695"/>
      <c r="CF44" s="655" t="s">
        <v>345</v>
      </c>
      <c r="CG44" s="656"/>
      <c r="CH44" s="656"/>
      <c r="CI44" s="656"/>
      <c r="CJ44" s="656"/>
      <c r="CK44" s="656"/>
      <c r="CL44" s="656"/>
      <c r="CM44" s="656"/>
      <c r="CN44" s="656"/>
      <c r="CO44" s="656"/>
      <c r="CP44" s="656"/>
      <c r="CQ44" s="657"/>
      <c r="CR44" s="658">
        <v>5091244</v>
      </c>
      <c r="CS44" s="659"/>
      <c r="CT44" s="659"/>
      <c r="CU44" s="659"/>
      <c r="CV44" s="659"/>
      <c r="CW44" s="659"/>
      <c r="CX44" s="659"/>
      <c r="CY44" s="660"/>
      <c r="CZ44" s="663">
        <v>12.6</v>
      </c>
      <c r="DA44" s="664"/>
      <c r="DB44" s="664"/>
      <c r="DC44" s="670"/>
      <c r="DD44" s="667">
        <v>1225021</v>
      </c>
      <c r="DE44" s="659"/>
      <c r="DF44" s="659"/>
      <c r="DG44" s="659"/>
      <c r="DH44" s="659"/>
      <c r="DI44" s="659"/>
      <c r="DJ44" s="659"/>
      <c r="DK44" s="660"/>
      <c r="DL44" s="741"/>
      <c r="DM44" s="742"/>
      <c r="DN44" s="742"/>
      <c r="DO44" s="742"/>
      <c r="DP44" s="742"/>
      <c r="DQ44" s="742"/>
      <c r="DR44" s="742"/>
      <c r="DS44" s="742"/>
      <c r="DT44" s="742"/>
      <c r="DU44" s="742"/>
      <c r="DV44" s="743"/>
      <c r="DW44" s="732"/>
      <c r="DX44" s="733"/>
      <c r="DY44" s="733"/>
      <c r="DZ44" s="733"/>
      <c r="EA44" s="733"/>
      <c r="EB44" s="733"/>
      <c r="EC44" s="734"/>
    </row>
    <row r="45" spans="2:133" ht="11.25" customHeight="1" x14ac:dyDescent="0.2">
      <c r="B45" s="744" t="s">
        <v>346</v>
      </c>
      <c r="C45" s="744"/>
      <c r="D45" s="744"/>
      <c r="E45" s="744"/>
      <c r="F45" s="744"/>
      <c r="G45" s="744"/>
      <c r="H45" s="744"/>
      <c r="I45" s="744"/>
      <c r="J45" s="744"/>
      <c r="K45" s="744"/>
      <c r="L45" s="744"/>
      <c r="M45" s="744"/>
      <c r="N45" s="744"/>
      <c r="O45" s="744"/>
      <c r="P45" s="744"/>
      <c r="Q45" s="744"/>
      <c r="R45" s="744"/>
      <c r="S45" s="744"/>
      <c r="T45" s="744"/>
      <c r="U45" s="744"/>
      <c r="V45" s="744"/>
      <c r="W45" s="744"/>
      <c r="X45" s="744"/>
      <c r="Y45" s="744"/>
      <c r="Z45" s="744"/>
      <c r="AA45" s="744"/>
      <c r="AB45" s="744"/>
      <c r="AC45" s="744"/>
      <c r="AD45" s="744"/>
      <c r="AE45" s="744"/>
      <c r="AF45" s="744"/>
      <c r="AG45" s="744"/>
      <c r="AH45" s="744"/>
      <c r="AI45" s="744"/>
      <c r="AJ45" s="744"/>
      <c r="AK45" s="744"/>
      <c r="AL45" s="744"/>
      <c r="AM45" s="744"/>
      <c r="AN45" s="744"/>
      <c r="AO45" s="744"/>
      <c r="AP45" s="744"/>
      <c r="AQ45" s="744"/>
      <c r="AR45" s="744"/>
      <c r="AS45" s="744"/>
      <c r="AT45" s="744"/>
      <c r="AU45" s="744"/>
      <c r="AV45" s="744"/>
      <c r="AW45" s="744"/>
      <c r="AX45" s="744"/>
      <c r="AY45" s="744"/>
      <c r="AZ45" s="744"/>
      <c r="BA45" s="744"/>
      <c r="BB45" s="744"/>
      <c r="BC45" s="744"/>
      <c r="BD45" s="744"/>
      <c r="BE45" s="744"/>
      <c r="BF45" s="744"/>
      <c r="BG45" s="744"/>
      <c r="BH45" s="744"/>
      <c r="BI45" s="744"/>
      <c r="BJ45" s="744"/>
      <c r="BK45" s="744"/>
      <c r="BL45" s="744"/>
      <c r="BM45" s="744"/>
      <c r="BN45" s="744"/>
      <c r="BO45" s="744"/>
      <c r="BP45" s="744"/>
      <c r="BQ45" s="744"/>
      <c r="BR45" s="744"/>
      <c r="BS45" s="744"/>
      <c r="BT45" s="744"/>
      <c r="BU45" s="744"/>
      <c r="BV45" s="744"/>
      <c r="BW45" s="744"/>
      <c r="BX45" s="744"/>
      <c r="BY45" s="744"/>
      <c r="BZ45" s="744"/>
      <c r="CA45" s="744"/>
      <c r="CB45" s="744"/>
      <c r="CC45" s="745"/>
      <c r="CD45" s="696"/>
      <c r="CE45" s="697"/>
      <c r="CF45" s="655" t="s">
        <v>347</v>
      </c>
      <c r="CG45" s="656"/>
      <c r="CH45" s="656"/>
      <c r="CI45" s="656"/>
      <c r="CJ45" s="656"/>
      <c r="CK45" s="656"/>
      <c r="CL45" s="656"/>
      <c r="CM45" s="656"/>
      <c r="CN45" s="656"/>
      <c r="CO45" s="656"/>
      <c r="CP45" s="656"/>
      <c r="CQ45" s="657"/>
      <c r="CR45" s="658">
        <v>2272712</v>
      </c>
      <c r="CS45" s="690"/>
      <c r="CT45" s="690"/>
      <c r="CU45" s="690"/>
      <c r="CV45" s="690"/>
      <c r="CW45" s="690"/>
      <c r="CX45" s="690"/>
      <c r="CY45" s="691"/>
      <c r="CZ45" s="663">
        <v>5.6</v>
      </c>
      <c r="DA45" s="688"/>
      <c r="DB45" s="688"/>
      <c r="DC45" s="692"/>
      <c r="DD45" s="667">
        <v>169752</v>
      </c>
      <c r="DE45" s="690"/>
      <c r="DF45" s="690"/>
      <c r="DG45" s="690"/>
      <c r="DH45" s="690"/>
      <c r="DI45" s="690"/>
      <c r="DJ45" s="690"/>
      <c r="DK45" s="691"/>
      <c r="DL45" s="741"/>
      <c r="DM45" s="742"/>
      <c r="DN45" s="742"/>
      <c r="DO45" s="742"/>
      <c r="DP45" s="742"/>
      <c r="DQ45" s="742"/>
      <c r="DR45" s="742"/>
      <c r="DS45" s="742"/>
      <c r="DT45" s="742"/>
      <c r="DU45" s="742"/>
      <c r="DV45" s="743"/>
      <c r="DW45" s="732"/>
      <c r="DX45" s="733"/>
      <c r="DY45" s="733"/>
      <c r="DZ45" s="733"/>
      <c r="EA45" s="733"/>
      <c r="EB45" s="733"/>
      <c r="EC45" s="734"/>
    </row>
    <row r="46" spans="2:133" ht="11.25" customHeight="1" x14ac:dyDescent="0.2">
      <c r="B46" s="219"/>
      <c r="CD46" s="696"/>
      <c r="CE46" s="697"/>
      <c r="CF46" s="655" t="s">
        <v>348</v>
      </c>
      <c r="CG46" s="656"/>
      <c r="CH46" s="656"/>
      <c r="CI46" s="656"/>
      <c r="CJ46" s="656"/>
      <c r="CK46" s="656"/>
      <c r="CL46" s="656"/>
      <c r="CM46" s="656"/>
      <c r="CN46" s="656"/>
      <c r="CO46" s="656"/>
      <c r="CP46" s="656"/>
      <c r="CQ46" s="657"/>
      <c r="CR46" s="658">
        <v>2778704</v>
      </c>
      <c r="CS46" s="659"/>
      <c r="CT46" s="659"/>
      <c r="CU46" s="659"/>
      <c r="CV46" s="659"/>
      <c r="CW46" s="659"/>
      <c r="CX46" s="659"/>
      <c r="CY46" s="660"/>
      <c r="CZ46" s="663">
        <v>6.9</v>
      </c>
      <c r="DA46" s="664"/>
      <c r="DB46" s="664"/>
      <c r="DC46" s="670"/>
      <c r="DD46" s="667">
        <v>1055118</v>
      </c>
      <c r="DE46" s="659"/>
      <c r="DF46" s="659"/>
      <c r="DG46" s="659"/>
      <c r="DH46" s="659"/>
      <c r="DI46" s="659"/>
      <c r="DJ46" s="659"/>
      <c r="DK46" s="660"/>
      <c r="DL46" s="741"/>
      <c r="DM46" s="742"/>
      <c r="DN46" s="742"/>
      <c r="DO46" s="742"/>
      <c r="DP46" s="742"/>
      <c r="DQ46" s="742"/>
      <c r="DR46" s="742"/>
      <c r="DS46" s="742"/>
      <c r="DT46" s="742"/>
      <c r="DU46" s="742"/>
      <c r="DV46" s="743"/>
      <c r="DW46" s="732"/>
      <c r="DX46" s="733"/>
      <c r="DY46" s="733"/>
      <c r="DZ46" s="733"/>
      <c r="EA46" s="733"/>
      <c r="EB46" s="733"/>
      <c r="EC46" s="734"/>
    </row>
    <row r="47" spans="2:133" ht="11.25" customHeight="1" x14ac:dyDescent="0.2">
      <c r="B47" s="219"/>
      <c r="CD47" s="696"/>
      <c r="CE47" s="697"/>
      <c r="CF47" s="655" t="s">
        <v>349</v>
      </c>
      <c r="CG47" s="656"/>
      <c r="CH47" s="656"/>
      <c r="CI47" s="656"/>
      <c r="CJ47" s="656"/>
      <c r="CK47" s="656"/>
      <c r="CL47" s="656"/>
      <c r="CM47" s="656"/>
      <c r="CN47" s="656"/>
      <c r="CO47" s="656"/>
      <c r="CP47" s="656"/>
      <c r="CQ47" s="657"/>
      <c r="CR47" s="658">
        <v>30209</v>
      </c>
      <c r="CS47" s="690"/>
      <c r="CT47" s="690"/>
      <c r="CU47" s="690"/>
      <c r="CV47" s="690"/>
      <c r="CW47" s="690"/>
      <c r="CX47" s="690"/>
      <c r="CY47" s="691"/>
      <c r="CZ47" s="663">
        <v>0.1</v>
      </c>
      <c r="DA47" s="688"/>
      <c r="DB47" s="688"/>
      <c r="DC47" s="692"/>
      <c r="DD47" s="667">
        <v>4368</v>
      </c>
      <c r="DE47" s="690"/>
      <c r="DF47" s="690"/>
      <c r="DG47" s="690"/>
      <c r="DH47" s="690"/>
      <c r="DI47" s="690"/>
      <c r="DJ47" s="690"/>
      <c r="DK47" s="691"/>
      <c r="DL47" s="741"/>
      <c r="DM47" s="742"/>
      <c r="DN47" s="742"/>
      <c r="DO47" s="742"/>
      <c r="DP47" s="742"/>
      <c r="DQ47" s="742"/>
      <c r="DR47" s="742"/>
      <c r="DS47" s="742"/>
      <c r="DT47" s="742"/>
      <c r="DU47" s="742"/>
      <c r="DV47" s="743"/>
      <c r="DW47" s="732"/>
      <c r="DX47" s="733"/>
      <c r="DY47" s="733"/>
      <c r="DZ47" s="733"/>
      <c r="EA47" s="733"/>
      <c r="EB47" s="733"/>
      <c r="EC47" s="734"/>
    </row>
    <row r="48" spans="2:133" ht="11" x14ac:dyDescent="0.2">
      <c r="B48" s="219"/>
      <c r="CD48" s="698"/>
      <c r="CE48" s="699"/>
      <c r="CF48" s="655" t="s">
        <v>350</v>
      </c>
      <c r="CG48" s="656"/>
      <c r="CH48" s="656"/>
      <c r="CI48" s="656"/>
      <c r="CJ48" s="656"/>
      <c r="CK48" s="656"/>
      <c r="CL48" s="656"/>
      <c r="CM48" s="656"/>
      <c r="CN48" s="656"/>
      <c r="CO48" s="656"/>
      <c r="CP48" s="656"/>
      <c r="CQ48" s="657"/>
      <c r="CR48" s="658" t="s">
        <v>122</v>
      </c>
      <c r="CS48" s="659"/>
      <c r="CT48" s="659"/>
      <c r="CU48" s="659"/>
      <c r="CV48" s="659"/>
      <c r="CW48" s="659"/>
      <c r="CX48" s="659"/>
      <c r="CY48" s="660"/>
      <c r="CZ48" s="663" t="s">
        <v>122</v>
      </c>
      <c r="DA48" s="664"/>
      <c r="DB48" s="664"/>
      <c r="DC48" s="670"/>
      <c r="DD48" s="667" t="s">
        <v>122</v>
      </c>
      <c r="DE48" s="659"/>
      <c r="DF48" s="659"/>
      <c r="DG48" s="659"/>
      <c r="DH48" s="659"/>
      <c r="DI48" s="659"/>
      <c r="DJ48" s="659"/>
      <c r="DK48" s="660"/>
      <c r="DL48" s="741"/>
      <c r="DM48" s="742"/>
      <c r="DN48" s="742"/>
      <c r="DO48" s="742"/>
      <c r="DP48" s="742"/>
      <c r="DQ48" s="742"/>
      <c r="DR48" s="742"/>
      <c r="DS48" s="742"/>
      <c r="DT48" s="742"/>
      <c r="DU48" s="742"/>
      <c r="DV48" s="743"/>
      <c r="DW48" s="732"/>
      <c r="DX48" s="733"/>
      <c r="DY48" s="733"/>
      <c r="DZ48" s="733"/>
      <c r="EA48" s="733"/>
      <c r="EB48" s="733"/>
      <c r="EC48" s="734"/>
    </row>
    <row r="49" spans="2:133" ht="11.25" customHeight="1" x14ac:dyDescent="0.2">
      <c r="B49" s="219"/>
      <c r="CD49" s="679" t="s">
        <v>351</v>
      </c>
      <c r="CE49" s="680"/>
      <c r="CF49" s="680"/>
      <c r="CG49" s="680"/>
      <c r="CH49" s="680"/>
      <c r="CI49" s="680"/>
      <c r="CJ49" s="680"/>
      <c r="CK49" s="680"/>
      <c r="CL49" s="680"/>
      <c r="CM49" s="680"/>
      <c r="CN49" s="680"/>
      <c r="CO49" s="680"/>
      <c r="CP49" s="680"/>
      <c r="CQ49" s="681"/>
      <c r="CR49" s="730">
        <v>40441425</v>
      </c>
      <c r="CS49" s="717"/>
      <c r="CT49" s="717"/>
      <c r="CU49" s="717"/>
      <c r="CV49" s="717"/>
      <c r="CW49" s="717"/>
      <c r="CX49" s="717"/>
      <c r="CY49" s="746"/>
      <c r="CZ49" s="738">
        <v>100</v>
      </c>
      <c r="DA49" s="747"/>
      <c r="DB49" s="747"/>
      <c r="DC49" s="748"/>
      <c r="DD49" s="749">
        <v>27928830</v>
      </c>
      <c r="DE49" s="717"/>
      <c r="DF49" s="717"/>
      <c r="DG49" s="717"/>
      <c r="DH49" s="717"/>
      <c r="DI49" s="717"/>
      <c r="DJ49" s="717"/>
      <c r="DK49" s="746"/>
      <c r="DL49" s="750"/>
      <c r="DM49" s="751"/>
      <c r="DN49" s="751"/>
      <c r="DO49" s="751"/>
      <c r="DP49" s="751"/>
      <c r="DQ49" s="751"/>
      <c r="DR49" s="751"/>
      <c r="DS49" s="751"/>
      <c r="DT49" s="751"/>
      <c r="DU49" s="751"/>
      <c r="DV49" s="752"/>
      <c r="DW49" s="753"/>
      <c r="DX49" s="754"/>
      <c r="DY49" s="754"/>
      <c r="DZ49" s="754"/>
      <c r="EA49" s="754"/>
      <c r="EB49" s="754"/>
      <c r="EC49" s="755"/>
    </row>
  </sheetData>
  <sheetProtection algorithmName="SHA-512" hashValue="KCGz/tvxqSw58eINu5fsKT04+z/d99Q2piac7Z6EZwxcPvmATryUrI2SFQKtZ5LfZ6wwNwOL5cgtY1QnjXFL8g==" saltValue="DylgN8kXMmrQXdZi4GNsa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election activeCell="BB12" sqref="BB11:BB12"/>
    </sheetView>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56" t="s">
        <v>352</v>
      </c>
      <c r="B2" s="756"/>
      <c r="C2" s="756"/>
      <c r="D2" s="756"/>
      <c r="E2" s="756"/>
      <c r="F2" s="756"/>
      <c r="G2" s="756"/>
      <c r="H2" s="756"/>
      <c r="I2" s="756"/>
      <c r="J2" s="756"/>
      <c r="K2" s="756"/>
      <c r="L2" s="756"/>
      <c r="M2" s="756"/>
      <c r="N2" s="756"/>
      <c r="O2" s="756"/>
      <c r="P2" s="756"/>
      <c r="Q2" s="756"/>
      <c r="R2" s="756"/>
      <c r="S2" s="756"/>
      <c r="T2" s="756"/>
      <c r="U2" s="756"/>
      <c r="V2" s="756"/>
      <c r="W2" s="756"/>
      <c r="X2" s="756"/>
      <c r="Y2" s="756"/>
      <c r="Z2" s="756"/>
      <c r="AA2" s="756"/>
      <c r="AB2" s="756"/>
      <c r="AC2" s="756"/>
      <c r="AD2" s="756"/>
      <c r="AE2" s="756"/>
      <c r="AF2" s="756"/>
      <c r="AG2" s="756"/>
      <c r="AH2" s="756"/>
      <c r="AI2" s="756"/>
      <c r="AJ2" s="756"/>
      <c r="AK2" s="756"/>
      <c r="AL2" s="756"/>
      <c r="AM2" s="756"/>
      <c r="AN2" s="756"/>
      <c r="AO2" s="756"/>
      <c r="AP2" s="756"/>
      <c r="AQ2" s="756"/>
      <c r="AR2" s="756"/>
      <c r="AS2" s="756"/>
      <c r="AT2" s="756"/>
      <c r="AU2" s="756"/>
      <c r="AV2" s="756"/>
      <c r="AW2" s="756"/>
      <c r="AX2" s="756"/>
      <c r="AY2" s="756"/>
      <c r="AZ2" s="756"/>
      <c r="BA2" s="756"/>
      <c r="BB2" s="756"/>
      <c r="BC2" s="756"/>
      <c r="BD2" s="756"/>
      <c r="BE2" s="756"/>
      <c r="BF2" s="756"/>
      <c r="BG2" s="756"/>
      <c r="BH2" s="756"/>
      <c r="BI2" s="756"/>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57" t="s">
        <v>353</v>
      </c>
      <c r="DK2" s="758"/>
      <c r="DL2" s="758"/>
      <c r="DM2" s="758"/>
      <c r="DN2" s="758"/>
      <c r="DO2" s="759"/>
      <c r="DP2" s="222"/>
      <c r="DQ2" s="757" t="s">
        <v>354</v>
      </c>
      <c r="DR2" s="758"/>
      <c r="DS2" s="758"/>
      <c r="DT2" s="758"/>
      <c r="DU2" s="758"/>
      <c r="DV2" s="758"/>
      <c r="DW2" s="758"/>
      <c r="DX2" s="758"/>
      <c r="DY2" s="758"/>
      <c r="DZ2" s="759"/>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60" t="s">
        <v>355</v>
      </c>
      <c r="B4" s="760"/>
      <c r="C4" s="760"/>
      <c r="D4" s="760"/>
      <c r="E4" s="760"/>
      <c r="F4" s="760"/>
      <c r="G4" s="760"/>
      <c r="H4" s="760"/>
      <c r="I4" s="760"/>
      <c r="J4" s="760"/>
      <c r="K4" s="760"/>
      <c r="L4" s="760"/>
      <c r="M4" s="760"/>
      <c r="N4" s="760"/>
      <c r="O4" s="760"/>
      <c r="P4" s="760"/>
      <c r="Q4" s="760"/>
      <c r="R4" s="760"/>
      <c r="S4" s="760"/>
      <c r="T4" s="760"/>
      <c r="U4" s="760"/>
      <c r="V4" s="760"/>
      <c r="W4" s="760"/>
      <c r="X4" s="760"/>
      <c r="Y4" s="760"/>
      <c r="Z4" s="760"/>
      <c r="AA4" s="760"/>
      <c r="AB4" s="760"/>
      <c r="AC4" s="760"/>
      <c r="AD4" s="760"/>
      <c r="AE4" s="760"/>
      <c r="AF4" s="760"/>
      <c r="AG4" s="760"/>
      <c r="AH4" s="760"/>
      <c r="AI4" s="760"/>
      <c r="AJ4" s="760"/>
      <c r="AK4" s="760"/>
      <c r="AL4" s="760"/>
      <c r="AM4" s="760"/>
      <c r="AN4" s="760"/>
      <c r="AO4" s="760"/>
      <c r="AP4" s="760"/>
      <c r="AQ4" s="760"/>
      <c r="AR4" s="760"/>
      <c r="AS4" s="760"/>
      <c r="AT4" s="760"/>
      <c r="AU4" s="760"/>
      <c r="AV4" s="760"/>
      <c r="AW4" s="760"/>
      <c r="AX4" s="760"/>
      <c r="AY4" s="760"/>
      <c r="AZ4" s="226"/>
      <c r="BA4" s="226"/>
      <c r="BB4" s="226"/>
      <c r="BC4" s="226"/>
      <c r="BD4" s="226"/>
      <c r="BE4" s="227"/>
      <c r="BF4" s="227"/>
      <c r="BG4" s="227"/>
      <c r="BH4" s="227"/>
      <c r="BI4" s="227"/>
      <c r="BJ4" s="227"/>
      <c r="BK4" s="227"/>
      <c r="BL4" s="227"/>
      <c r="BM4" s="227"/>
      <c r="BN4" s="227"/>
      <c r="BO4" s="227"/>
      <c r="BP4" s="227"/>
      <c r="BQ4" s="761" t="s">
        <v>356</v>
      </c>
      <c r="BR4" s="761"/>
      <c r="BS4" s="761"/>
      <c r="BT4" s="761"/>
      <c r="BU4" s="761"/>
      <c r="BV4" s="761"/>
      <c r="BW4" s="761"/>
      <c r="BX4" s="761"/>
      <c r="BY4" s="761"/>
      <c r="BZ4" s="761"/>
      <c r="CA4" s="761"/>
      <c r="CB4" s="761"/>
      <c r="CC4" s="761"/>
      <c r="CD4" s="761"/>
      <c r="CE4" s="761"/>
      <c r="CF4" s="761"/>
      <c r="CG4" s="761"/>
      <c r="CH4" s="761"/>
      <c r="CI4" s="761"/>
      <c r="CJ4" s="761"/>
      <c r="CK4" s="761"/>
      <c r="CL4" s="761"/>
      <c r="CM4" s="761"/>
      <c r="CN4" s="761"/>
      <c r="CO4" s="761"/>
      <c r="CP4" s="761"/>
      <c r="CQ4" s="761"/>
      <c r="CR4" s="761"/>
      <c r="CS4" s="761"/>
      <c r="CT4" s="761"/>
      <c r="CU4" s="761"/>
      <c r="CV4" s="761"/>
      <c r="CW4" s="761"/>
      <c r="CX4" s="761"/>
      <c r="CY4" s="761"/>
      <c r="CZ4" s="761"/>
      <c r="DA4" s="761"/>
      <c r="DB4" s="761"/>
      <c r="DC4" s="761"/>
      <c r="DD4" s="761"/>
      <c r="DE4" s="761"/>
      <c r="DF4" s="761"/>
      <c r="DG4" s="761"/>
      <c r="DH4" s="761"/>
      <c r="DI4" s="761"/>
      <c r="DJ4" s="761"/>
      <c r="DK4" s="761"/>
      <c r="DL4" s="761"/>
      <c r="DM4" s="761"/>
      <c r="DN4" s="761"/>
      <c r="DO4" s="761"/>
      <c r="DP4" s="761"/>
      <c r="DQ4" s="761"/>
      <c r="DR4" s="761"/>
      <c r="DS4" s="761"/>
      <c r="DT4" s="761"/>
      <c r="DU4" s="761"/>
      <c r="DV4" s="761"/>
      <c r="DW4" s="761"/>
      <c r="DX4" s="761"/>
      <c r="DY4" s="761"/>
      <c r="DZ4" s="761"/>
      <c r="EA4" s="229"/>
    </row>
    <row r="5" spans="1:131" s="230" customFormat="1" ht="26.25" customHeight="1" x14ac:dyDescent="0.2">
      <c r="A5" s="762" t="s">
        <v>357</v>
      </c>
      <c r="B5" s="763"/>
      <c r="C5" s="763"/>
      <c r="D5" s="763"/>
      <c r="E5" s="763"/>
      <c r="F5" s="763"/>
      <c r="G5" s="763"/>
      <c r="H5" s="763"/>
      <c r="I5" s="763"/>
      <c r="J5" s="763"/>
      <c r="K5" s="763"/>
      <c r="L5" s="763"/>
      <c r="M5" s="763"/>
      <c r="N5" s="763"/>
      <c r="O5" s="763"/>
      <c r="P5" s="764"/>
      <c r="Q5" s="768" t="s">
        <v>358</v>
      </c>
      <c r="R5" s="769"/>
      <c r="S5" s="769"/>
      <c r="T5" s="769"/>
      <c r="U5" s="770"/>
      <c r="V5" s="768" t="s">
        <v>359</v>
      </c>
      <c r="W5" s="769"/>
      <c r="X5" s="769"/>
      <c r="Y5" s="769"/>
      <c r="Z5" s="770"/>
      <c r="AA5" s="768" t="s">
        <v>360</v>
      </c>
      <c r="AB5" s="769"/>
      <c r="AC5" s="769"/>
      <c r="AD5" s="769"/>
      <c r="AE5" s="769"/>
      <c r="AF5" s="774" t="s">
        <v>361</v>
      </c>
      <c r="AG5" s="769"/>
      <c r="AH5" s="769"/>
      <c r="AI5" s="769"/>
      <c r="AJ5" s="775"/>
      <c r="AK5" s="769" t="s">
        <v>362</v>
      </c>
      <c r="AL5" s="769"/>
      <c r="AM5" s="769"/>
      <c r="AN5" s="769"/>
      <c r="AO5" s="770"/>
      <c r="AP5" s="768" t="s">
        <v>363</v>
      </c>
      <c r="AQ5" s="769"/>
      <c r="AR5" s="769"/>
      <c r="AS5" s="769"/>
      <c r="AT5" s="770"/>
      <c r="AU5" s="768" t="s">
        <v>364</v>
      </c>
      <c r="AV5" s="769"/>
      <c r="AW5" s="769"/>
      <c r="AX5" s="769"/>
      <c r="AY5" s="775"/>
      <c r="AZ5" s="226"/>
      <c r="BA5" s="226"/>
      <c r="BB5" s="226"/>
      <c r="BC5" s="226"/>
      <c r="BD5" s="226"/>
      <c r="BE5" s="227"/>
      <c r="BF5" s="227"/>
      <c r="BG5" s="227"/>
      <c r="BH5" s="227"/>
      <c r="BI5" s="227"/>
      <c r="BJ5" s="227"/>
      <c r="BK5" s="227"/>
      <c r="BL5" s="227"/>
      <c r="BM5" s="227"/>
      <c r="BN5" s="227"/>
      <c r="BO5" s="227"/>
      <c r="BP5" s="227"/>
      <c r="BQ5" s="762" t="s">
        <v>365</v>
      </c>
      <c r="BR5" s="763"/>
      <c r="BS5" s="763"/>
      <c r="BT5" s="763"/>
      <c r="BU5" s="763"/>
      <c r="BV5" s="763"/>
      <c r="BW5" s="763"/>
      <c r="BX5" s="763"/>
      <c r="BY5" s="763"/>
      <c r="BZ5" s="763"/>
      <c r="CA5" s="763"/>
      <c r="CB5" s="763"/>
      <c r="CC5" s="763"/>
      <c r="CD5" s="763"/>
      <c r="CE5" s="763"/>
      <c r="CF5" s="763"/>
      <c r="CG5" s="764"/>
      <c r="CH5" s="768" t="s">
        <v>366</v>
      </c>
      <c r="CI5" s="769"/>
      <c r="CJ5" s="769"/>
      <c r="CK5" s="769"/>
      <c r="CL5" s="770"/>
      <c r="CM5" s="768" t="s">
        <v>367</v>
      </c>
      <c r="CN5" s="769"/>
      <c r="CO5" s="769"/>
      <c r="CP5" s="769"/>
      <c r="CQ5" s="770"/>
      <c r="CR5" s="768" t="s">
        <v>368</v>
      </c>
      <c r="CS5" s="769"/>
      <c r="CT5" s="769"/>
      <c r="CU5" s="769"/>
      <c r="CV5" s="770"/>
      <c r="CW5" s="768" t="s">
        <v>369</v>
      </c>
      <c r="CX5" s="769"/>
      <c r="CY5" s="769"/>
      <c r="CZ5" s="769"/>
      <c r="DA5" s="770"/>
      <c r="DB5" s="768" t="s">
        <v>370</v>
      </c>
      <c r="DC5" s="769"/>
      <c r="DD5" s="769"/>
      <c r="DE5" s="769"/>
      <c r="DF5" s="770"/>
      <c r="DG5" s="798" t="s">
        <v>371</v>
      </c>
      <c r="DH5" s="799"/>
      <c r="DI5" s="799"/>
      <c r="DJ5" s="799"/>
      <c r="DK5" s="800"/>
      <c r="DL5" s="798" t="s">
        <v>372</v>
      </c>
      <c r="DM5" s="799"/>
      <c r="DN5" s="799"/>
      <c r="DO5" s="799"/>
      <c r="DP5" s="800"/>
      <c r="DQ5" s="768" t="s">
        <v>373</v>
      </c>
      <c r="DR5" s="769"/>
      <c r="DS5" s="769"/>
      <c r="DT5" s="769"/>
      <c r="DU5" s="770"/>
      <c r="DV5" s="768" t="s">
        <v>364</v>
      </c>
      <c r="DW5" s="769"/>
      <c r="DX5" s="769"/>
      <c r="DY5" s="769"/>
      <c r="DZ5" s="775"/>
      <c r="EA5" s="229"/>
    </row>
    <row r="6" spans="1:131" s="230" customFormat="1" ht="26.25" customHeight="1" thickBot="1" x14ac:dyDescent="0.25">
      <c r="A6" s="765"/>
      <c r="B6" s="766"/>
      <c r="C6" s="766"/>
      <c r="D6" s="766"/>
      <c r="E6" s="766"/>
      <c r="F6" s="766"/>
      <c r="G6" s="766"/>
      <c r="H6" s="766"/>
      <c r="I6" s="766"/>
      <c r="J6" s="766"/>
      <c r="K6" s="766"/>
      <c r="L6" s="766"/>
      <c r="M6" s="766"/>
      <c r="N6" s="766"/>
      <c r="O6" s="766"/>
      <c r="P6" s="767"/>
      <c r="Q6" s="771"/>
      <c r="R6" s="772"/>
      <c r="S6" s="772"/>
      <c r="T6" s="772"/>
      <c r="U6" s="773"/>
      <c r="V6" s="771"/>
      <c r="W6" s="772"/>
      <c r="X6" s="772"/>
      <c r="Y6" s="772"/>
      <c r="Z6" s="773"/>
      <c r="AA6" s="771"/>
      <c r="AB6" s="772"/>
      <c r="AC6" s="772"/>
      <c r="AD6" s="772"/>
      <c r="AE6" s="772"/>
      <c r="AF6" s="776"/>
      <c r="AG6" s="772"/>
      <c r="AH6" s="772"/>
      <c r="AI6" s="772"/>
      <c r="AJ6" s="777"/>
      <c r="AK6" s="772"/>
      <c r="AL6" s="772"/>
      <c r="AM6" s="772"/>
      <c r="AN6" s="772"/>
      <c r="AO6" s="773"/>
      <c r="AP6" s="771"/>
      <c r="AQ6" s="772"/>
      <c r="AR6" s="772"/>
      <c r="AS6" s="772"/>
      <c r="AT6" s="773"/>
      <c r="AU6" s="771"/>
      <c r="AV6" s="772"/>
      <c r="AW6" s="772"/>
      <c r="AX6" s="772"/>
      <c r="AY6" s="777"/>
      <c r="AZ6" s="226"/>
      <c r="BA6" s="226"/>
      <c r="BB6" s="226"/>
      <c r="BC6" s="226"/>
      <c r="BD6" s="226"/>
      <c r="BE6" s="227"/>
      <c r="BF6" s="227"/>
      <c r="BG6" s="227"/>
      <c r="BH6" s="227"/>
      <c r="BI6" s="227"/>
      <c r="BJ6" s="227"/>
      <c r="BK6" s="227"/>
      <c r="BL6" s="227"/>
      <c r="BM6" s="227"/>
      <c r="BN6" s="227"/>
      <c r="BO6" s="227"/>
      <c r="BP6" s="227"/>
      <c r="BQ6" s="765"/>
      <c r="BR6" s="766"/>
      <c r="BS6" s="766"/>
      <c r="BT6" s="766"/>
      <c r="BU6" s="766"/>
      <c r="BV6" s="766"/>
      <c r="BW6" s="766"/>
      <c r="BX6" s="766"/>
      <c r="BY6" s="766"/>
      <c r="BZ6" s="766"/>
      <c r="CA6" s="766"/>
      <c r="CB6" s="766"/>
      <c r="CC6" s="766"/>
      <c r="CD6" s="766"/>
      <c r="CE6" s="766"/>
      <c r="CF6" s="766"/>
      <c r="CG6" s="767"/>
      <c r="CH6" s="771"/>
      <c r="CI6" s="772"/>
      <c r="CJ6" s="772"/>
      <c r="CK6" s="772"/>
      <c r="CL6" s="773"/>
      <c r="CM6" s="771"/>
      <c r="CN6" s="772"/>
      <c r="CO6" s="772"/>
      <c r="CP6" s="772"/>
      <c r="CQ6" s="773"/>
      <c r="CR6" s="771"/>
      <c r="CS6" s="772"/>
      <c r="CT6" s="772"/>
      <c r="CU6" s="772"/>
      <c r="CV6" s="773"/>
      <c r="CW6" s="771"/>
      <c r="CX6" s="772"/>
      <c r="CY6" s="772"/>
      <c r="CZ6" s="772"/>
      <c r="DA6" s="773"/>
      <c r="DB6" s="771"/>
      <c r="DC6" s="772"/>
      <c r="DD6" s="772"/>
      <c r="DE6" s="772"/>
      <c r="DF6" s="773"/>
      <c r="DG6" s="801"/>
      <c r="DH6" s="802"/>
      <c r="DI6" s="802"/>
      <c r="DJ6" s="802"/>
      <c r="DK6" s="803"/>
      <c r="DL6" s="801"/>
      <c r="DM6" s="802"/>
      <c r="DN6" s="802"/>
      <c r="DO6" s="802"/>
      <c r="DP6" s="803"/>
      <c r="DQ6" s="771"/>
      <c r="DR6" s="772"/>
      <c r="DS6" s="772"/>
      <c r="DT6" s="772"/>
      <c r="DU6" s="773"/>
      <c r="DV6" s="771"/>
      <c r="DW6" s="772"/>
      <c r="DX6" s="772"/>
      <c r="DY6" s="772"/>
      <c r="DZ6" s="777"/>
      <c r="EA6" s="229"/>
    </row>
    <row r="7" spans="1:131" s="230" customFormat="1" ht="26.25" customHeight="1" thickTop="1" x14ac:dyDescent="0.2">
      <c r="A7" s="231">
        <v>1</v>
      </c>
      <c r="B7" s="784" t="s">
        <v>374</v>
      </c>
      <c r="C7" s="785"/>
      <c r="D7" s="785"/>
      <c r="E7" s="785"/>
      <c r="F7" s="785"/>
      <c r="G7" s="785"/>
      <c r="H7" s="785"/>
      <c r="I7" s="785"/>
      <c r="J7" s="785"/>
      <c r="K7" s="785"/>
      <c r="L7" s="785"/>
      <c r="M7" s="785"/>
      <c r="N7" s="785"/>
      <c r="O7" s="785"/>
      <c r="P7" s="786"/>
      <c r="Q7" s="787">
        <v>41416</v>
      </c>
      <c r="R7" s="788"/>
      <c r="S7" s="788"/>
      <c r="T7" s="788"/>
      <c r="U7" s="788"/>
      <c r="V7" s="788">
        <v>40441</v>
      </c>
      <c r="W7" s="788"/>
      <c r="X7" s="788"/>
      <c r="Y7" s="788"/>
      <c r="Z7" s="788"/>
      <c r="AA7" s="788">
        <v>975</v>
      </c>
      <c r="AB7" s="788"/>
      <c r="AC7" s="788"/>
      <c r="AD7" s="788"/>
      <c r="AE7" s="789"/>
      <c r="AF7" s="790">
        <v>933</v>
      </c>
      <c r="AG7" s="791"/>
      <c r="AH7" s="791"/>
      <c r="AI7" s="791"/>
      <c r="AJ7" s="792"/>
      <c r="AK7" s="793" t="s">
        <v>552</v>
      </c>
      <c r="AL7" s="794"/>
      <c r="AM7" s="794"/>
      <c r="AN7" s="794"/>
      <c r="AO7" s="794"/>
      <c r="AP7" s="794">
        <v>43288</v>
      </c>
      <c r="AQ7" s="794"/>
      <c r="AR7" s="794"/>
      <c r="AS7" s="794"/>
      <c r="AT7" s="794"/>
      <c r="AU7" s="795"/>
      <c r="AV7" s="795"/>
      <c r="AW7" s="795"/>
      <c r="AX7" s="795"/>
      <c r="AY7" s="796"/>
      <c r="AZ7" s="226"/>
      <c r="BA7" s="226"/>
      <c r="BB7" s="226"/>
      <c r="BC7" s="226"/>
      <c r="BD7" s="226"/>
      <c r="BE7" s="227"/>
      <c r="BF7" s="227"/>
      <c r="BG7" s="227"/>
      <c r="BH7" s="227"/>
      <c r="BI7" s="227"/>
      <c r="BJ7" s="227"/>
      <c r="BK7" s="227"/>
      <c r="BL7" s="227"/>
      <c r="BM7" s="227"/>
      <c r="BN7" s="227"/>
      <c r="BO7" s="227"/>
      <c r="BP7" s="227"/>
      <c r="BQ7" s="231">
        <v>1</v>
      </c>
      <c r="BR7" s="232"/>
      <c r="BS7" s="781" t="s">
        <v>572</v>
      </c>
      <c r="BT7" s="782"/>
      <c r="BU7" s="782"/>
      <c r="BV7" s="782"/>
      <c r="BW7" s="782"/>
      <c r="BX7" s="782"/>
      <c r="BY7" s="782"/>
      <c r="BZ7" s="782"/>
      <c r="CA7" s="782"/>
      <c r="CB7" s="782"/>
      <c r="CC7" s="782"/>
      <c r="CD7" s="782"/>
      <c r="CE7" s="782"/>
      <c r="CF7" s="782"/>
      <c r="CG7" s="797"/>
      <c r="CH7" s="778">
        <v>2</v>
      </c>
      <c r="CI7" s="779"/>
      <c r="CJ7" s="779"/>
      <c r="CK7" s="779"/>
      <c r="CL7" s="780"/>
      <c r="CM7" s="778">
        <v>469</v>
      </c>
      <c r="CN7" s="779"/>
      <c r="CO7" s="779"/>
      <c r="CP7" s="779"/>
      <c r="CQ7" s="780"/>
      <c r="CR7" s="778">
        <v>142</v>
      </c>
      <c r="CS7" s="779"/>
      <c r="CT7" s="779"/>
      <c r="CU7" s="779"/>
      <c r="CV7" s="780"/>
      <c r="CW7" s="778" t="s">
        <v>485</v>
      </c>
      <c r="CX7" s="779"/>
      <c r="CY7" s="779"/>
      <c r="CZ7" s="779"/>
      <c r="DA7" s="780"/>
      <c r="DB7" s="778" t="s">
        <v>485</v>
      </c>
      <c r="DC7" s="779"/>
      <c r="DD7" s="779"/>
      <c r="DE7" s="779"/>
      <c r="DF7" s="780"/>
      <c r="DG7" s="778" t="s">
        <v>485</v>
      </c>
      <c r="DH7" s="779"/>
      <c r="DI7" s="779"/>
      <c r="DJ7" s="779"/>
      <c r="DK7" s="780"/>
      <c r="DL7" s="778" t="s">
        <v>485</v>
      </c>
      <c r="DM7" s="779"/>
      <c r="DN7" s="779"/>
      <c r="DO7" s="779"/>
      <c r="DP7" s="780"/>
      <c r="DQ7" s="778" t="s">
        <v>485</v>
      </c>
      <c r="DR7" s="779"/>
      <c r="DS7" s="779"/>
      <c r="DT7" s="779"/>
      <c r="DU7" s="780"/>
      <c r="DV7" s="781"/>
      <c r="DW7" s="782"/>
      <c r="DX7" s="782"/>
      <c r="DY7" s="782"/>
      <c r="DZ7" s="783"/>
      <c r="EA7" s="229"/>
    </row>
    <row r="8" spans="1:131" s="230" customFormat="1" ht="26.25" customHeight="1" x14ac:dyDescent="0.2">
      <c r="A8" s="233">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04"/>
      <c r="AL8" s="805"/>
      <c r="AM8" s="805"/>
      <c r="AN8" s="805"/>
      <c r="AO8" s="805"/>
      <c r="AP8" s="805"/>
      <c r="AQ8" s="805"/>
      <c r="AR8" s="805"/>
      <c r="AS8" s="805"/>
      <c r="AT8" s="805"/>
      <c r="AU8" s="806"/>
      <c r="AV8" s="806"/>
      <c r="AW8" s="806"/>
      <c r="AX8" s="806"/>
      <c r="AY8" s="807"/>
      <c r="AZ8" s="226"/>
      <c r="BA8" s="226"/>
      <c r="BB8" s="226"/>
      <c r="BC8" s="226"/>
      <c r="BD8" s="226"/>
      <c r="BE8" s="227"/>
      <c r="BF8" s="227"/>
      <c r="BG8" s="227"/>
      <c r="BH8" s="227"/>
      <c r="BI8" s="227"/>
      <c r="BJ8" s="227"/>
      <c r="BK8" s="227"/>
      <c r="BL8" s="227"/>
      <c r="BM8" s="227"/>
      <c r="BN8" s="227"/>
      <c r="BO8" s="227"/>
      <c r="BP8" s="227"/>
      <c r="BQ8" s="233">
        <v>2</v>
      </c>
      <c r="BR8" s="234"/>
      <c r="BS8" s="808" t="s">
        <v>553</v>
      </c>
      <c r="BT8" s="809"/>
      <c r="BU8" s="809"/>
      <c r="BV8" s="809"/>
      <c r="BW8" s="809"/>
      <c r="BX8" s="809"/>
      <c r="BY8" s="809"/>
      <c r="BZ8" s="809"/>
      <c r="CA8" s="809"/>
      <c r="CB8" s="809"/>
      <c r="CC8" s="809"/>
      <c r="CD8" s="809"/>
      <c r="CE8" s="809"/>
      <c r="CF8" s="809"/>
      <c r="CG8" s="810"/>
      <c r="CH8" s="811">
        <v>416</v>
      </c>
      <c r="CI8" s="812"/>
      <c r="CJ8" s="812"/>
      <c r="CK8" s="812"/>
      <c r="CL8" s="813"/>
      <c r="CM8" s="811">
        <v>2922</v>
      </c>
      <c r="CN8" s="812"/>
      <c r="CO8" s="812"/>
      <c r="CP8" s="812"/>
      <c r="CQ8" s="813"/>
      <c r="CR8" s="811">
        <v>22</v>
      </c>
      <c r="CS8" s="812"/>
      <c r="CT8" s="812"/>
      <c r="CU8" s="812"/>
      <c r="CV8" s="813"/>
      <c r="CW8" s="811" t="s">
        <v>485</v>
      </c>
      <c r="CX8" s="812"/>
      <c r="CY8" s="812"/>
      <c r="CZ8" s="812"/>
      <c r="DA8" s="813"/>
      <c r="DB8" s="811" t="s">
        <v>485</v>
      </c>
      <c r="DC8" s="812"/>
      <c r="DD8" s="812"/>
      <c r="DE8" s="812"/>
      <c r="DF8" s="813"/>
      <c r="DG8" s="811" t="s">
        <v>485</v>
      </c>
      <c r="DH8" s="812"/>
      <c r="DI8" s="812"/>
      <c r="DJ8" s="812"/>
      <c r="DK8" s="813"/>
      <c r="DL8" s="811" t="s">
        <v>485</v>
      </c>
      <c r="DM8" s="812"/>
      <c r="DN8" s="812"/>
      <c r="DO8" s="812"/>
      <c r="DP8" s="813"/>
      <c r="DQ8" s="811" t="s">
        <v>485</v>
      </c>
      <c r="DR8" s="812"/>
      <c r="DS8" s="812"/>
      <c r="DT8" s="812"/>
      <c r="DU8" s="813"/>
      <c r="DV8" s="808"/>
      <c r="DW8" s="809"/>
      <c r="DX8" s="809"/>
      <c r="DY8" s="809"/>
      <c r="DZ8" s="814"/>
      <c r="EA8" s="229"/>
    </row>
    <row r="9" spans="1:131" s="230" customFormat="1" ht="26.25" customHeight="1" x14ac:dyDescent="0.2">
      <c r="A9" s="233">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04"/>
      <c r="AL9" s="805"/>
      <c r="AM9" s="805"/>
      <c r="AN9" s="805"/>
      <c r="AO9" s="805"/>
      <c r="AP9" s="805"/>
      <c r="AQ9" s="805"/>
      <c r="AR9" s="805"/>
      <c r="AS9" s="805"/>
      <c r="AT9" s="805"/>
      <c r="AU9" s="806"/>
      <c r="AV9" s="806"/>
      <c r="AW9" s="806"/>
      <c r="AX9" s="806"/>
      <c r="AY9" s="807"/>
      <c r="AZ9" s="226"/>
      <c r="BA9" s="226"/>
      <c r="BB9" s="226"/>
      <c r="BC9" s="226"/>
      <c r="BD9" s="226"/>
      <c r="BE9" s="227"/>
      <c r="BF9" s="227"/>
      <c r="BG9" s="227"/>
      <c r="BH9" s="227"/>
      <c r="BI9" s="227"/>
      <c r="BJ9" s="227"/>
      <c r="BK9" s="227"/>
      <c r="BL9" s="227"/>
      <c r="BM9" s="227"/>
      <c r="BN9" s="227"/>
      <c r="BO9" s="227"/>
      <c r="BP9" s="227"/>
      <c r="BQ9" s="233">
        <v>3</v>
      </c>
      <c r="BR9" s="234"/>
      <c r="BS9" s="808" t="s">
        <v>554</v>
      </c>
      <c r="BT9" s="809"/>
      <c r="BU9" s="809"/>
      <c r="BV9" s="809"/>
      <c r="BW9" s="809"/>
      <c r="BX9" s="809"/>
      <c r="BY9" s="809"/>
      <c r="BZ9" s="809"/>
      <c r="CA9" s="809"/>
      <c r="CB9" s="809"/>
      <c r="CC9" s="809"/>
      <c r="CD9" s="809"/>
      <c r="CE9" s="809"/>
      <c r="CF9" s="809"/>
      <c r="CG9" s="810"/>
      <c r="CH9" s="811">
        <v>5</v>
      </c>
      <c r="CI9" s="812"/>
      <c r="CJ9" s="812"/>
      <c r="CK9" s="812"/>
      <c r="CL9" s="813"/>
      <c r="CM9" s="811">
        <v>207</v>
      </c>
      <c r="CN9" s="812"/>
      <c r="CO9" s="812"/>
      <c r="CP9" s="812"/>
      <c r="CQ9" s="813"/>
      <c r="CR9" s="811">
        <v>20</v>
      </c>
      <c r="CS9" s="812"/>
      <c r="CT9" s="812"/>
      <c r="CU9" s="812"/>
      <c r="CV9" s="813"/>
      <c r="CW9" s="811" t="s">
        <v>485</v>
      </c>
      <c r="CX9" s="812"/>
      <c r="CY9" s="812"/>
      <c r="CZ9" s="812"/>
      <c r="DA9" s="813"/>
      <c r="DB9" s="811" t="s">
        <v>485</v>
      </c>
      <c r="DC9" s="812"/>
      <c r="DD9" s="812"/>
      <c r="DE9" s="812"/>
      <c r="DF9" s="813"/>
      <c r="DG9" s="811" t="s">
        <v>485</v>
      </c>
      <c r="DH9" s="812"/>
      <c r="DI9" s="812"/>
      <c r="DJ9" s="812"/>
      <c r="DK9" s="813"/>
      <c r="DL9" s="811" t="s">
        <v>485</v>
      </c>
      <c r="DM9" s="812"/>
      <c r="DN9" s="812"/>
      <c r="DO9" s="812"/>
      <c r="DP9" s="813"/>
      <c r="DQ9" s="811" t="s">
        <v>485</v>
      </c>
      <c r="DR9" s="812"/>
      <c r="DS9" s="812"/>
      <c r="DT9" s="812"/>
      <c r="DU9" s="813"/>
      <c r="DV9" s="808"/>
      <c r="DW9" s="809"/>
      <c r="DX9" s="809"/>
      <c r="DY9" s="809"/>
      <c r="DZ9" s="814"/>
      <c r="EA9" s="229"/>
    </row>
    <row r="10" spans="1:131" s="230" customFormat="1" ht="26.25" customHeight="1" x14ac:dyDescent="0.2">
      <c r="A10" s="233">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04"/>
      <c r="AL10" s="805"/>
      <c r="AM10" s="805"/>
      <c r="AN10" s="805"/>
      <c r="AO10" s="805"/>
      <c r="AP10" s="805"/>
      <c r="AQ10" s="805"/>
      <c r="AR10" s="805"/>
      <c r="AS10" s="805"/>
      <c r="AT10" s="805"/>
      <c r="AU10" s="806"/>
      <c r="AV10" s="806"/>
      <c r="AW10" s="806"/>
      <c r="AX10" s="806"/>
      <c r="AY10" s="807"/>
      <c r="AZ10" s="226"/>
      <c r="BA10" s="226"/>
      <c r="BB10" s="226"/>
      <c r="BC10" s="226"/>
      <c r="BD10" s="226"/>
      <c r="BE10" s="227"/>
      <c r="BF10" s="227"/>
      <c r="BG10" s="227"/>
      <c r="BH10" s="227"/>
      <c r="BI10" s="227"/>
      <c r="BJ10" s="227"/>
      <c r="BK10" s="227"/>
      <c r="BL10" s="227"/>
      <c r="BM10" s="227"/>
      <c r="BN10" s="227"/>
      <c r="BO10" s="227"/>
      <c r="BP10" s="227"/>
      <c r="BQ10" s="233">
        <v>4</v>
      </c>
      <c r="BR10" s="234"/>
      <c r="BS10" s="808" t="s">
        <v>573</v>
      </c>
      <c r="BT10" s="809"/>
      <c r="BU10" s="809"/>
      <c r="BV10" s="809"/>
      <c r="BW10" s="809"/>
      <c r="BX10" s="809"/>
      <c r="BY10" s="809"/>
      <c r="BZ10" s="809"/>
      <c r="CA10" s="809"/>
      <c r="CB10" s="809"/>
      <c r="CC10" s="809"/>
      <c r="CD10" s="809"/>
      <c r="CE10" s="809"/>
      <c r="CF10" s="809"/>
      <c r="CG10" s="810"/>
      <c r="CH10" s="811">
        <v>2</v>
      </c>
      <c r="CI10" s="812"/>
      <c r="CJ10" s="812"/>
      <c r="CK10" s="812"/>
      <c r="CL10" s="813"/>
      <c r="CM10" s="811">
        <v>99</v>
      </c>
      <c r="CN10" s="812"/>
      <c r="CO10" s="812"/>
      <c r="CP10" s="812"/>
      <c r="CQ10" s="813"/>
      <c r="CR10" s="811">
        <v>40</v>
      </c>
      <c r="CS10" s="812"/>
      <c r="CT10" s="812"/>
      <c r="CU10" s="812"/>
      <c r="CV10" s="813"/>
      <c r="CW10" s="811" t="s">
        <v>485</v>
      </c>
      <c r="CX10" s="812"/>
      <c r="CY10" s="812"/>
      <c r="CZ10" s="812"/>
      <c r="DA10" s="813"/>
      <c r="DB10" s="811" t="s">
        <v>485</v>
      </c>
      <c r="DC10" s="812"/>
      <c r="DD10" s="812"/>
      <c r="DE10" s="812"/>
      <c r="DF10" s="813"/>
      <c r="DG10" s="811" t="s">
        <v>485</v>
      </c>
      <c r="DH10" s="812"/>
      <c r="DI10" s="812"/>
      <c r="DJ10" s="812"/>
      <c r="DK10" s="813"/>
      <c r="DL10" s="811" t="s">
        <v>485</v>
      </c>
      <c r="DM10" s="812"/>
      <c r="DN10" s="812"/>
      <c r="DO10" s="812"/>
      <c r="DP10" s="813"/>
      <c r="DQ10" s="811" t="s">
        <v>485</v>
      </c>
      <c r="DR10" s="812"/>
      <c r="DS10" s="812"/>
      <c r="DT10" s="812"/>
      <c r="DU10" s="813"/>
      <c r="DV10" s="808"/>
      <c r="DW10" s="809"/>
      <c r="DX10" s="809"/>
      <c r="DY10" s="809"/>
      <c r="DZ10" s="814"/>
      <c r="EA10" s="229"/>
    </row>
    <row r="11" spans="1:131" s="230" customFormat="1" ht="26.25" customHeight="1" x14ac:dyDescent="0.2">
      <c r="A11" s="233">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04"/>
      <c r="AL11" s="805"/>
      <c r="AM11" s="805"/>
      <c r="AN11" s="805"/>
      <c r="AO11" s="805"/>
      <c r="AP11" s="805"/>
      <c r="AQ11" s="805"/>
      <c r="AR11" s="805"/>
      <c r="AS11" s="805"/>
      <c r="AT11" s="805"/>
      <c r="AU11" s="806"/>
      <c r="AV11" s="806"/>
      <c r="AW11" s="806"/>
      <c r="AX11" s="806"/>
      <c r="AY11" s="807"/>
      <c r="AZ11" s="226"/>
      <c r="BA11" s="226"/>
      <c r="BB11" s="226"/>
      <c r="BC11" s="226"/>
      <c r="BD11" s="226"/>
      <c r="BE11" s="227"/>
      <c r="BF11" s="227"/>
      <c r="BG11" s="227"/>
      <c r="BH11" s="227"/>
      <c r="BI11" s="227"/>
      <c r="BJ11" s="227"/>
      <c r="BK11" s="227"/>
      <c r="BL11" s="227"/>
      <c r="BM11" s="227"/>
      <c r="BN11" s="227"/>
      <c r="BO11" s="227"/>
      <c r="BP11" s="227"/>
      <c r="BQ11" s="233">
        <v>5</v>
      </c>
      <c r="BR11" s="234"/>
      <c r="BS11" s="808" t="s">
        <v>555</v>
      </c>
      <c r="BT11" s="809"/>
      <c r="BU11" s="809"/>
      <c r="BV11" s="809"/>
      <c r="BW11" s="809"/>
      <c r="BX11" s="809"/>
      <c r="BY11" s="809"/>
      <c r="BZ11" s="809"/>
      <c r="CA11" s="809"/>
      <c r="CB11" s="809"/>
      <c r="CC11" s="809"/>
      <c r="CD11" s="809"/>
      <c r="CE11" s="809"/>
      <c r="CF11" s="809"/>
      <c r="CG11" s="810"/>
      <c r="CH11" s="811">
        <v>6</v>
      </c>
      <c r="CI11" s="812"/>
      <c r="CJ11" s="812"/>
      <c r="CK11" s="812"/>
      <c r="CL11" s="813"/>
      <c r="CM11" s="811">
        <v>39</v>
      </c>
      <c r="CN11" s="812"/>
      <c r="CO11" s="812"/>
      <c r="CP11" s="812"/>
      <c r="CQ11" s="813"/>
      <c r="CR11" s="811">
        <v>10</v>
      </c>
      <c r="CS11" s="812"/>
      <c r="CT11" s="812"/>
      <c r="CU11" s="812"/>
      <c r="CV11" s="813"/>
      <c r="CW11" s="811" t="s">
        <v>485</v>
      </c>
      <c r="CX11" s="812"/>
      <c r="CY11" s="812"/>
      <c r="CZ11" s="812"/>
      <c r="DA11" s="813"/>
      <c r="DB11" s="811" t="s">
        <v>485</v>
      </c>
      <c r="DC11" s="812"/>
      <c r="DD11" s="812"/>
      <c r="DE11" s="812"/>
      <c r="DF11" s="813"/>
      <c r="DG11" s="811" t="s">
        <v>485</v>
      </c>
      <c r="DH11" s="812"/>
      <c r="DI11" s="812"/>
      <c r="DJ11" s="812"/>
      <c r="DK11" s="813"/>
      <c r="DL11" s="811" t="s">
        <v>485</v>
      </c>
      <c r="DM11" s="812"/>
      <c r="DN11" s="812"/>
      <c r="DO11" s="812"/>
      <c r="DP11" s="813"/>
      <c r="DQ11" s="811" t="s">
        <v>485</v>
      </c>
      <c r="DR11" s="812"/>
      <c r="DS11" s="812"/>
      <c r="DT11" s="812"/>
      <c r="DU11" s="813"/>
      <c r="DV11" s="808"/>
      <c r="DW11" s="809"/>
      <c r="DX11" s="809"/>
      <c r="DY11" s="809"/>
      <c r="DZ11" s="814"/>
      <c r="EA11" s="229"/>
    </row>
    <row r="12" spans="1:131" s="230" customFormat="1" ht="26.25" customHeight="1" x14ac:dyDescent="0.2">
      <c r="A12" s="233">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04"/>
      <c r="AL12" s="805"/>
      <c r="AM12" s="805"/>
      <c r="AN12" s="805"/>
      <c r="AO12" s="805"/>
      <c r="AP12" s="805"/>
      <c r="AQ12" s="805"/>
      <c r="AR12" s="805"/>
      <c r="AS12" s="805"/>
      <c r="AT12" s="805"/>
      <c r="AU12" s="806"/>
      <c r="AV12" s="806"/>
      <c r="AW12" s="806"/>
      <c r="AX12" s="806"/>
      <c r="AY12" s="807"/>
      <c r="AZ12" s="226"/>
      <c r="BA12" s="226"/>
      <c r="BB12" s="226"/>
      <c r="BC12" s="226"/>
      <c r="BD12" s="226"/>
      <c r="BE12" s="227"/>
      <c r="BF12" s="227"/>
      <c r="BG12" s="227"/>
      <c r="BH12" s="227"/>
      <c r="BI12" s="227"/>
      <c r="BJ12" s="227"/>
      <c r="BK12" s="227"/>
      <c r="BL12" s="227"/>
      <c r="BM12" s="227"/>
      <c r="BN12" s="227"/>
      <c r="BO12" s="227"/>
      <c r="BP12" s="227"/>
      <c r="BQ12" s="233">
        <v>6</v>
      </c>
      <c r="BR12" s="234"/>
      <c r="BS12" s="808"/>
      <c r="BT12" s="809"/>
      <c r="BU12" s="809"/>
      <c r="BV12" s="809"/>
      <c r="BW12" s="809"/>
      <c r="BX12" s="809"/>
      <c r="BY12" s="809"/>
      <c r="BZ12" s="809"/>
      <c r="CA12" s="809"/>
      <c r="CB12" s="809"/>
      <c r="CC12" s="809"/>
      <c r="CD12" s="809"/>
      <c r="CE12" s="809"/>
      <c r="CF12" s="809"/>
      <c r="CG12" s="810"/>
      <c r="CH12" s="811"/>
      <c r="CI12" s="812"/>
      <c r="CJ12" s="812"/>
      <c r="CK12" s="812"/>
      <c r="CL12" s="813"/>
      <c r="CM12" s="811"/>
      <c r="CN12" s="812"/>
      <c r="CO12" s="812"/>
      <c r="CP12" s="812"/>
      <c r="CQ12" s="813"/>
      <c r="CR12" s="811"/>
      <c r="CS12" s="812"/>
      <c r="CT12" s="812"/>
      <c r="CU12" s="812"/>
      <c r="CV12" s="813"/>
      <c r="CW12" s="811"/>
      <c r="CX12" s="812"/>
      <c r="CY12" s="812"/>
      <c r="CZ12" s="812"/>
      <c r="DA12" s="813"/>
      <c r="DB12" s="811"/>
      <c r="DC12" s="812"/>
      <c r="DD12" s="812"/>
      <c r="DE12" s="812"/>
      <c r="DF12" s="813"/>
      <c r="DG12" s="811"/>
      <c r="DH12" s="812"/>
      <c r="DI12" s="812"/>
      <c r="DJ12" s="812"/>
      <c r="DK12" s="813"/>
      <c r="DL12" s="811"/>
      <c r="DM12" s="812"/>
      <c r="DN12" s="812"/>
      <c r="DO12" s="812"/>
      <c r="DP12" s="813"/>
      <c r="DQ12" s="811"/>
      <c r="DR12" s="812"/>
      <c r="DS12" s="812"/>
      <c r="DT12" s="812"/>
      <c r="DU12" s="813"/>
      <c r="DV12" s="808"/>
      <c r="DW12" s="809"/>
      <c r="DX12" s="809"/>
      <c r="DY12" s="809"/>
      <c r="DZ12" s="814"/>
      <c r="EA12" s="229"/>
    </row>
    <row r="13" spans="1:131" s="230" customFormat="1" ht="26.25" customHeight="1" x14ac:dyDescent="0.2">
      <c r="A13" s="233">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04"/>
      <c r="AL13" s="805"/>
      <c r="AM13" s="805"/>
      <c r="AN13" s="805"/>
      <c r="AO13" s="805"/>
      <c r="AP13" s="805"/>
      <c r="AQ13" s="805"/>
      <c r="AR13" s="805"/>
      <c r="AS13" s="805"/>
      <c r="AT13" s="805"/>
      <c r="AU13" s="806"/>
      <c r="AV13" s="806"/>
      <c r="AW13" s="806"/>
      <c r="AX13" s="806"/>
      <c r="AY13" s="807"/>
      <c r="AZ13" s="226"/>
      <c r="BA13" s="226"/>
      <c r="BB13" s="226"/>
      <c r="BC13" s="226"/>
      <c r="BD13" s="226"/>
      <c r="BE13" s="227"/>
      <c r="BF13" s="227"/>
      <c r="BG13" s="227"/>
      <c r="BH13" s="227"/>
      <c r="BI13" s="227"/>
      <c r="BJ13" s="227"/>
      <c r="BK13" s="227"/>
      <c r="BL13" s="227"/>
      <c r="BM13" s="227"/>
      <c r="BN13" s="227"/>
      <c r="BO13" s="227"/>
      <c r="BP13" s="227"/>
      <c r="BQ13" s="233">
        <v>7</v>
      </c>
      <c r="BR13" s="234"/>
      <c r="BS13" s="808"/>
      <c r="BT13" s="809"/>
      <c r="BU13" s="809"/>
      <c r="BV13" s="809"/>
      <c r="BW13" s="809"/>
      <c r="BX13" s="809"/>
      <c r="BY13" s="809"/>
      <c r="BZ13" s="809"/>
      <c r="CA13" s="809"/>
      <c r="CB13" s="809"/>
      <c r="CC13" s="809"/>
      <c r="CD13" s="809"/>
      <c r="CE13" s="809"/>
      <c r="CF13" s="809"/>
      <c r="CG13" s="810"/>
      <c r="CH13" s="811"/>
      <c r="CI13" s="812"/>
      <c r="CJ13" s="812"/>
      <c r="CK13" s="812"/>
      <c r="CL13" s="813"/>
      <c r="CM13" s="811"/>
      <c r="CN13" s="812"/>
      <c r="CO13" s="812"/>
      <c r="CP13" s="812"/>
      <c r="CQ13" s="813"/>
      <c r="CR13" s="811"/>
      <c r="CS13" s="812"/>
      <c r="CT13" s="812"/>
      <c r="CU13" s="812"/>
      <c r="CV13" s="813"/>
      <c r="CW13" s="811"/>
      <c r="CX13" s="812"/>
      <c r="CY13" s="812"/>
      <c r="CZ13" s="812"/>
      <c r="DA13" s="813"/>
      <c r="DB13" s="811"/>
      <c r="DC13" s="812"/>
      <c r="DD13" s="812"/>
      <c r="DE13" s="812"/>
      <c r="DF13" s="813"/>
      <c r="DG13" s="811"/>
      <c r="DH13" s="812"/>
      <c r="DI13" s="812"/>
      <c r="DJ13" s="812"/>
      <c r="DK13" s="813"/>
      <c r="DL13" s="811"/>
      <c r="DM13" s="812"/>
      <c r="DN13" s="812"/>
      <c r="DO13" s="812"/>
      <c r="DP13" s="813"/>
      <c r="DQ13" s="811"/>
      <c r="DR13" s="812"/>
      <c r="DS13" s="812"/>
      <c r="DT13" s="812"/>
      <c r="DU13" s="813"/>
      <c r="DV13" s="808"/>
      <c r="DW13" s="809"/>
      <c r="DX13" s="809"/>
      <c r="DY13" s="809"/>
      <c r="DZ13" s="814"/>
      <c r="EA13" s="229"/>
    </row>
    <row r="14" spans="1:131" s="230" customFormat="1" ht="26.25" customHeight="1" x14ac:dyDescent="0.2">
      <c r="A14" s="233">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04"/>
      <c r="AL14" s="805"/>
      <c r="AM14" s="805"/>
      <c r="AN14" s="805"/>
      <c r="AO14" s="805"/>
      <c r="AP14" s="805"/>
      <c r="AQ14" s="805"/>
      <c r="AR14" s="805"/>
      <c r="AS14" s="805"/>
      <c r="AT14" s="805"/>
      <c r="AU14" s="806"/>
      <c r="AV14" s="806"/>
      <c r="AW14" s="806"/>
      <c r="AX14" s="806"/>
      <c r="AY14" s="807"/>
      <c r="AZ14" s="226"/>
      <c r="BA14" s="226"/>
      <c r="BB14" s="226"/>
      <c r="BC14" s="226"/>
      <c r="BD14" s="226"/>
      <c r="BE14" s="227"/>
      <c r="BF14" s="227"/>
      <c r="BG14" s="227"/>
      <c r="BH14" s="227"/>
      <c r="BI14" s="227"/>
      <c r="BJ14" s="227"/>
      <c r="BK14" s="227"/>
      <c r="BL14" s="227"/>
      <c r="BM14" s="227"/>
      <c r="BN14" s="227"/>
      <c r="BO14" s="227"/>
      <c r="BP14" s="227"/>
      <c r="BQ14" s="233">
        <v>8</v>
      </c>
      <c r="BR14" s="234"/>
      <c r="BS14" s="808"/>
      <c r="BT14" s="809"/>
      <c r="BU14" s="809"/>
      <c r="BV14" s="809"/>
      <c r="BW14" s="809"/>
      <c r="BX14" s="809"/>
      <c r="BY14" s="809"/>
      <c r="BZ14" s="809"/>
      <c r="CA14" s="809"/>
      <c r="CB14" s="809"/>
      <c r="CC14" s="809"/>
      <c r="CD14" s="809"/>
      <c r="CE14" s="809"/>
      <c r="CF14" s="809"/>
      <c r="CG14" s="810"/>
      <c r="CH14" s="811"/>
      <c r="CI14" s="812"/>
      <c r="CJ14" s="812"/>
      <c r="CK14" s="812"/>
      <c r="CL14" s="813"/>
      <c r="CM14" s="811"/>
      <c r="CN14" s="812"/>
      <c r="CO14" s="812"/>
      <c r="CP14" s="812"/>
      <c r="CQ14" s="813"/>
      <c r="CR14" s="811"/>
      <c r="CS14" s="812"/>
      <c r="CT14" s="812"/>
      <c r="CU14" s="812"/>
      <c r="CV14" s="813"/>
      <c r="CW14" s="811"/>
      <c r="CX14" s="812"/>
      <c r="CY14" s="812"/>
      <c r="CZ14" s="812"/>
      <c r="DA14" s="813"/>
      <c r="DB14" s="811"/>
      <c r="DC14" s="812"/>
      <c r="DD14" s="812"/>
      <c r="DE14" s="812"/>
      <c r="DF14" s="813"/>
      <c r="DG14" s="811"/>
      <c r="DH14" s="812"/>
      <c r="DI14" s="812"/>
      <c r="DJ14" s="812"/>
      <c r="DK14" s="813"/>
      <c r="DL14" s="811"/>
      <c r="DM14" s="812"/>
      <c r="DN14" s="812"/>
      <c r="DO14" s="812"/>
      <c r="DP14" s="813"/>
      <c r="DQ14" s="811"/>
      <c r="DR14" s="812"/>
      <c r="DS14" s="812"/>
      <c r="DT14" s="812"/>
      <c r="DU14" s="813"/>
      <c r="DV14" s="808"/>
      <c r="DW14" s="809"/>
      <c r="DX14" s="809"/>
      <c r="DY14" s="809"/>
      <c r="DZ14" s="814"/>
      <c r="EA14" s="229"/>
    </row>
    <row r="15" spans="1:131" s="230" customFormat="1" ht="26.25" customHeight="1" x14ac:dyDescent="0.2">
      <c r="A15" s="233">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04"/>
      <c r="AL15" s="805"/>
      <c r="AM15" s="805"/>
      <c r="AN15" s="805"/>
      <c r="AO15" s="805"/>
      <c r="AP15" s="805"/>
      <c r="AQ15" s="805"/>
      <c r="AR15" s="805"/>
      <c r="AS15" s="805"/>
      <c r="AT15" s="805"/>
      <c r="AU15" s="806"/>
      <c r="AV15" s="806"/>
      <c r="AW15" s="806"/>
      <c r="AX15" s="806"/>
      <c r="AY15" s="807"/>
      <c r="AZ15" s="226"/>
      <c r="BA15" s="226"/>
      <c r="BB15" s="226"/>
      <c r="BC15" s="226"/>
      <c r="BD15" s="226"/>
      <c r="BE15" s="227"/>
      <c r="BF15" s="227"/>
      <c r="BG15" s="227"/>
      <c r="BH15" s="227"/>
      <c r="BI15" s="227"/>
      <c r="BJ15" s="227"/>
      <c r="BK15" s="227"/>
      <c r="BL15" s="227"/>
      <c r="BM15" s="227"/>
      <c r="BN15" s="227"/>
      <c r="BO15" s="227"/>
      <c r="BP15" s="227"/>
      <c r="BQ15" s="233">
        <v>9</v>
      </c>
      <c r="BR15" s="234"/>
      <c r="BS15" s="808"/>
      <c r="BT15" s="809"/>
      <c r="BU15" s="809"/>
      <c r="BV15" s="809"/>
      <c r="BW15" s="809"/>
      <c r="BX15" s="809"/>
      <c r="BY15" s="809"/>
      <c r="BZ15" s="809"/>
      <c r="CA15" s="809"/>
      <c r="CB15" s="809"/>
      <c r="CC15" s="809"/>
      <c r="CD15" s="809"/>
      <c r="CE15" s="809"/>
      <c r="CF15" s="809"/>
      <c r="CG15" s="810"/>
      <c r="CH15" s="811"/>
      <c r="CI15" s="812"/>
      <c r="CJ15" s="812"/>
      <c r="CK15" s="812"/>
      <c r="CL15" s="813"/>
      <c r="CM15" s="811"/>
      <c r="CN15" s="812"/>
      <c r="CO15" s="812"/>
      <c r="CP15" s="812"/>
      <c r="CQ15" s="813"/>
      <c r="CR15" s="811"/>
      <c r="CS15" s="812"/>
      <c r="CT15" s="812"/>
      <c r="CU15" s="812"/>
      <c r="CV15" s="813"/>
      <c r="CW15" s="811"/>
      <c r="CX15" s="812"/>
      <c r="CY15" s="812"/>
      <c r="CZ15" s="812"/>
      <c r="DA15" s="813"/>
      <c r="DB15" s="811"/>
      <c r="DC15" s="812"/>
      <c r="DD15" s="812"/>
      <c r="DE15" s="812"/>
      <c r="DF15" s="813"/>
      <c r="DG15" s="811"/>
      <c r="DH15" s="812"/>
      <c r="DI15" s="812"/>
      <c r="DJ15" s="812"/>
      <c r="DK15" s="813"/>
      <c r="DL15" s="811"/>
      <c r="DM15" s="812"/>
      <c r="DN15" s="812"/>
      <c r="DO15" s="812"/>
      <c r="DP15" s="813"/>
      <c r="DQ15" s="811"/>
      <c r="DR15" s="812"/>
      <c r="DS15" s="812"/>
      <c r="DT15" s="812"/>
      <c r="DU15" s="813"/>
      <c r="DV15" s="808"/>
      <c r="DW15" s="809"/>
      <c r="DX15" s="809"/>
      <c r="DY15" s="809"/>
      <c r="DZ15" s="814"/>
      <c r="EA15" s="229"/>
    </row>
    <row r="16" spans="1:131" s="230" customFormat="1" ht="26.25" customHeight="1" x14ac:dyDescent="0.2">
      <c r="A16" s="233">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04"/>
      <c r="AL16" s="805"/>
      <c r="AM16" s="805"/>
      <c r="AN16" s="805"/>
      <c r="AO16" s="805"/>
      <c r="AP16" s="805"/>
      <c r="AQ16" s="805"/>
      <c r="AR16" s="805"/>
      <c r="AS16" s="805"/>
      <c r="AT16" s="805"/>
      <c r="AU16" s="806"/>
      <c r="AV16" s="806"/>
      <c r="AW16" s="806"/>
      <c r="AX16" s="806"/>
      <c r="AY16" s="807"/>
      <c r="AZ16" s="226"/>
      <c r="BA16" s="226"/>
      <c r="BB16" s="226"/>
      <c r="BC16" s="226"/>
      <c r="BD16" s="226"/>
      <c r="BE16" s="227"/>
      <c r="BF16" s="227"/>
      <c r="BG16" s="227"/>
      <c r="BH16" s="227"/>
      <c r="BI16" s="227"/>
      <c r="BJ16" s="227"/>
      <c r="BK16" s="227"/>
      <c r="BL16" s="227"/>
      <c r="BM16" s="227"/>
      <c r="BN16" s="227"/>
      <c r="BO16" s="227"/>
      <c r="BP16" s="227"/>
      <c r="BQ16" s="233">
        <v>10</v>
      </c>
      <c r="BR16" s="234"/>
      <c r="BS16" s="808"/>
      <c r="BT16" s="809"/>
      <c r="BU16" s="809"/>
      <c r="BV16" s="809"/>
      <c r="BW16" s="809"/>
      <c r="BX16" s="809"/>
      <c r="BY16" s="809"/>
      <c r="BZ16" s="809"/>
      <c r="CA16" s="809"/>
      <c r="CB16" s="809"/>
      <c r="CC16" s="809"/>
      <c r="CD16" s="809"/>
      <c r="CE16" s="809"/>
      <c r="CF16" s="809"/>
      <c r="CG16" s="810"/>
      <c r="CH16" s="811"/>
      <c r="CI16" s="812"/>
      <c r="CJ16" s="812"/>
      <c r="CK16" s="812"/>
      <c r="CL16" s="813"/>
      <c r="CM16" s="811"/>
      <c r="CN16" s="812"/>
      <c r="CO16" s="812"/>
      <c r="CP16" s="812"/>
      <c r="CQ16" s="813"/>
      <c r="CR16" s="811"/>
      <c r="CS16" s="812"/>
      <c r="CT16" s="812"/>
      <c r="CU16" s="812"/>
      <c r="CV16" s="813"/>
      <c r="CW16" s="811"/>
      <c r="CX16" s="812"/>
      <c r="CY16" s="812"/>
      <c r="CZ16" s="812"/>
      <c r="DA16" s="813"/>
      <c r="DB16" s="811"/>
      <c r="DC16" s="812"/>
      <c r="DD16" s="812"/>
      <c r="DE16" s="812"/>
      <c r="DF16" s="813"/>
      <c r="DG16" s="811"/>
      <c r="DH16" s="812"/>
      <c r="DI16" s="812"/>
      <c r="DJ16" s="812"/>
      <c r="DK16" s="813"/>
      <c r="DL16" s="811"/>
      <c r="DM16" s="812"/>
      <c r="DN16" s="812"/>
      <c r="DO16" s="812"/>
      <c r="DP16" s="813"/>
      <c r="DQ16" s="811"/>
      <c r="DR16" s="812"/>
      <c r="DS16" s="812"/>
      <c r="DT16" s="812"/>
      <c r="DU16" s="813"/>
      <c r="DV16" s="808"/>
      <c r="DW16" s="809"/>
      <c r="DX16" s="809"/>
      <c r="DY16" s="809"/>
      <c r="DZ16" s="814"/>
      <c r="EA16" s="229"/>
    </row>
    <row r="17" spans="1:131" s="230" customFormat="1" ht="26.25" customHeight="1" x14ac:dyDescent="0.2">
      <c r="A17" s="233">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04"/>
      <c r="AL17" s="805"/>
      <c r="AM17" s="805"/>
      <c r="AN17" s="805"/>
      <c r="AO17" s="805"/>
      <c r="AP17" s="805"/>
      <c r="AQ17" s="805"/>
      <c r="AR17" s="805"/>
      <c r="AS17" s="805"/>
      <c r="AT17" s="805"/>
      <c r="AU17" s="806"/>
      <c r="AV17" s="806"/>
      <c r="AW17" s="806"/>
      <c r="AX17" s="806"/>
      <c r="AY17" s="807"/>
      <c r="AZ17" s="226"/>
      <c r="BA17" s="226"/>
      <c r="BB17" s="226"/>
      <c r="BC17" s="226"/>
      <c r="BD17" s="226"/>
      <c r="BE17" s="227"/>
      <c r="BF17" s="227"/>
      <c r="BG17" s="227"/>
      <c r="BH17" s="227"/>
      <c r="BI17" s="227"/>
      <c r="BJ17" s="227"/>
      <c r="BK17" s="227"/>
      <c r="BL17" s="227"/>
      <c r="BM17" s="227"/>
      <c r="BN17" s="227"/>
      <c r="BO17" s="227"/>
      <c r="BP17" s="227"/>
      <c r="BQ17" s="233">
        <v>11</v>
      </c>
      <c r="BR17" s="234"/>
      <c r="BS17" s="808"/>
      <c r="BT17" s="809"/>
      <c r="BU17" s="809"/>
      <c r="BV17" s="809"/>
      <c r="BW17" s="809"/>
      <c r="BX17" s="809"/>
      <c r="BY17" s="809"/>
      <c r="BZ17" s="809"/>
      <c r="CA17" s="809"/>
      <c r="CB17" s="809"/>
      <c r="CC17" s="809"/>
      <c r="CD17" s="809"/>
      <c r="CE17" s="809"/>
      <c r="CF17" s="809"/>
      <c r="CG17" s="810"/>
      <c r="CH17" s="811"/>
      <c r="CI17" s="812"/>
      <c r="CJ17" s="812"/>
      <c r="CK17" s="812"/>
      <c r="CL17" s="813"/>
      <c r="CM17" s="811"/>
      <c r="CN17" s="812"/>
      <c r="CO17" s="812"/>
      <c r="CP17" s="812"/>
      <c r="CQ17" s="813"/>
      <c r="CR17" s="811"/>
      <c r="CS17" s="812"/>
      <c r="CT17" s="812"/>
      <c r="CU17" s="812"/>
      <c r="CV17" s="813"/>
      <c r="CW17" s="811"/>
      <c r="CX17" s="812"/>
      <c r="CY17" s="812"/>
      <c r="CZ17" s="812"/>
      <c r="DA17" s="813"/>
      <c r="DB17" s="811"/>
      <c r="DC17" s="812"/>
      <c r="DD17" s="812"/>
      <c r="DE17" s="812"/>
      <c r="DF17" s="813"/>
      <c r="DG17" s="811"/>
      <c r="DH17" s="812"/>
      <c r="DI17" s="812"/>
      <c r="DJ17" s="812"/>
      <c r="DK17" s="813"/>
      <c r="DL17" s="811"/>
      <c r="DM17" s="812"/>
      <c r="DN17" s="812"/>
      <c r="DO17" s="812"/>
      <c r="DP17" s="813"/>
      <c r="DQ17" s="811"/>
      <c r="DR17" s="812"/>
      <c r="DS17" s="812"/>
      <c r="DT17" s="812"/>
      <c r="DU17" s="813"/>
      <c r="DV17" s="808"/>
      <c r="DW17" s="809"/>
      <c r="DX17" s="809"/>
      <c r="DY17" s="809"/>
      <c r="DZ17" s="814"/>
      <c r="EA17" s="229"/>
    </row>
    <row r="18" spans="1:131" s="230" customFormat="1" ht="26.25" customHeight="1" x14ac:dyDescent="0.2">
      <c r="A18" s="233">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04"/>
      <c r="AL18" s="805"/>
      <c r="AM18" s="805"/>
      <c r="AN18" s="805"/>
      <c r="AO18" s="805"/>
      <c r="AP18" s="805"/>
      <c r="AQ18" s="805"/>
      <c r="AR18" s="805"/>
      <c r="AS18" s="805"/>
      <c r="AT18" s="805"/>
      <c r="AU18" s="806"/>
      <c r="AV18" s="806"/>
      <c r="AW18" s="806"/>
      <c r="AX18" s="806"/>
      <c r="AY18" s="807"/>
      <c r="AZ18" s="226"/>
      <c r="BA18" s="226"/>
      <c r="BB18" s="226"/>
      <c r="BC18" s="226"/>
      <c r="BD18" s="226"/>
      <c r="BE18" s="227"/>
      <c r="BF18" s="227"/>
      <c r="BG18" s="227"/>
      <c r="BH18" s="227"/>
      <c r="BI18" s="227"/>
      <c r="BJ18" s="227"/>
      <c r="BK18" s="227"/>
      <c r="BL18" s="227"/>
      <c r="BM18" s="227"/>
      <c r="BN18" s="227"/>
      <c r="BO18" s="227"/>
      <c r="BP18" s="227"/>
      <c r="BQ18" s="233">
        <v>12</v>
      </c>
      <c r="BR18" s="234"/>
      <c r="BS18" s="808"/>
      <c r="BT18" s="809"/>
      <c r="BU18" s="809"/>
      <c r="BV18" s="809"/>
      <c r="BW18" s="809"/>
      <c r="BX18" s="809"/>
      <c r="BY18" s="809"/>
      <c r="BZ18" s="809"/>
      <c r="CA18" s="809"/>
      <c r="CB18" s="809"/>
      <c r="CC18" s="809"/>
      <c r="CD18" s="809"/>
      <c r="CE18" s="809"/>
      <c r="CF18" s="809"/>
      <c r="CG18" s="810"/>
      <c r="CH18" s="811"/>
      <c r="CI18" s="812"/>
      <c r="CJ18" s="812"/>
      <c r="CK18" s="812"/>
      <c r="CL18" s="813"/>
      <c r="CM18" s="811"/>
      <c r="CN18" s="812"/>
      <c r="CO18" s="812"/>
      <c r="CP18" s="812"/>
      <c r="CQ18" s="813"/>
      <c r="CR18" s="811"/>
      <c r="CS18" s="812"/>
      <c r="CT18" s="812"/>
      <c r="CU18" s="812"/>
      <c r="CV18" s="813"/>
      <c r="CW18" s="811"/>
      <c r="CX18" s="812"/>
      <c r="CY18" s="812"/>
      <c r="CZ18" s="812"/>
      <c r="DA18" s="813"/>
      <c r="DB18" s="811"/>
      <c r="DC18" s="812"/>
      <c r="DD18" s="812"/>
      <c r="DE18" s="812"/>
      <c r="DF18" s="813"/>
      <c r="DG18" s="811"/>
      <c r="DH18" s="812"/>
      <c r="DI18" s="812"/>
      <c r="DJ18" s="812"/>
      <c r="DK18" s="813"/>
      <c r="DL18" s="811"/>
      <c r="DM18" s="812"/>
      <c r="DN18" s="812"/>
      <c r="DO18" s="812"/>
      <c r="DP18" s="813"/>
      <c r="DQ18" s="811"/>
      <c r="DR18" s="812"/>
      <c r="DS18" s="812"/>
      <c r="DT18" s="812"/>
      <c r="DU18" s="813"/>
      <c r="DV18" s="808"/>
      <c r="DW18" s="809"/>
      <c r="DX18" s="809"/>
      <c r="DY18" s="809"/>
      <c r="DZ18" s="814"/>
      <c r="EA18" s="229"/>
    </row>
    <row r="19" spans="1:131" s="230" customFormat="1" ht="26.25" customHeight="1" x14ac:dyDescent="0.2">
      <c r="A19" s="233">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04"/>
      <c r="AL19" s="805"/>
      <c r="AM19" s="805"/>
      <c r="AN19" s="805"/>
      <c r="AO19" s="805"/>
      <c r="AP19" s="805"/>
      <c r="AQ19" s="805"/>
      <c r="AR19" s="805"/>
      <c r="AS19" s="805"/>
      <c r="AT19" s="805"/>
      <c r="AU19" s="806"/>
      <c r="AV19" s="806"/>
      <c r="AW19" s="806"/>
      <c r="AX19" s="806"/>
      <c r="AY19" s="807"/>
      <c r="AZ19" s="226"/>
      <c r="BA19" s="226"/>
      <c r="BB19" s="226"/>
      <c r="BC19" s="226"/>
      <c r="BD19" s="226"/>
      <c r="BE19" s="227"/>
      <c r="BF19" s="227"/>
      <c r="BG19" s="227"/>
      <c r="BH19" s="227"/>
      <c r="BI19" s="227"/>
      <c r="BJ19" s="227"/>
      <c r="BK19" s="227"/>
      <c r="BL19" s="227"/>
      <c r="BM19" s="227"/>
      <c r="BN19" s="227"/>
      <c r="BO19" s="227"/>
      <c r="BP19" s="227"/>
      <c r="BQ19" s="233">
        <v>13</v>
      </c>
      <c r="BR19" s="234"/>
      <c r="BS19" s="808"/>
      <c r="BT19" s="809"/>
      <c r="BU19" s="809"/>
      <c r="BV19" s="809"/>
      <c r="BW19" s="809"/>
      <c r="BX19" s="809"/>
      <c r="BY19" s="809"/>
      <c r="BZ19" s="809"/>
      <c r="CA19" s="809"/>
      <c r="CB19" s="809"/>
      <c r="CC19" s="809"/>
      <c r="CD19" s="809"/>
      <c r="CE19" s="809"/>
      <c r="CF19" s="809"/>
      <c r="CG19" s="810"/>
      <c r="CH19" s="811"/>
      <c r="CI19" s="812"/>
      <c r="CJ19" s="812"/>
      <c r="CK19" s="812"/>
      <c r="CL19" s="813"/>
      <c r="CM19" s="811"/>
      <c r="CN19" s="812"/>
      <c r="CO19" s="812"/>
      <c r="CP19" s="812"/>
      <c r="CQ19" s="813"/>
      <c r="CR19" s="811"/>
      <c r="CS19" s="812"/>
      <c r="CT19" s="812"/>
      <c r="CU19" s="812"/>
      <c r="CV19" s="813"/>
      <c r="CW19" s="811"/>
      <c r="CX19" s="812"/>
      <c r="CY19" s="812"/>
      <c r="CZ19" s="812"/>
      <c r="DA19" s="813"/>
      <c r="DB19" s="811"/>
      <c r="DC19" s="812"/>
      <c r="DD19" s="812"/>
      <c r="DE19" s="812"/>
      <c r="DF19" s="813"/>
      <c r="DG19" s="811"/>
      <c r="DH19" s="812"/>
      <c r="DI19" s="812"/>
      <c r="DJ19" s="812"/>
      <c r="DK19" s="813"/>
      <c r="DL19" s="811"/>
      <c r="DM19" s="812"/>
      <c r="DN19" s="812"/>
      <c r="DO19" s="812"/>
      <c r="DP19" s="813"/>
      <c r="DQ19" s="811"/>
      <c r="DR19" s="812"/>
      <c r="DS19" s="812"/>
      <c r="DT19" s="812"/>
      <c r="DU19" s="813"/>
      <c r="DV19" s="808"/>
      <c r="DW19" s="809"/>
      <c r="DX19" s="809"/>
      <c r="DY19" s="809"/>
      <c r="DZ19" s="814"/>
      <c r="EA19" s="229"/>
    </row>
    <row r="20" spans="1:131" s="230" customFormat="1" ht="26.25" customHeight="1" x14ac:dyDescent="0.2">
      <c r="A20" s="233">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04"/>
      <c r="AL20" s="805"/>
      <c r="AM20" s="805"/>
      <c r="AN20" s="805"/>
      <c r="AO20" s="805"/>
      <c r="AP20" s="805"/>
      <c r="AQ20" s="805"/>
      <c r="AR20" s="805"/>
      <c r="AS20" s="805"/>
      <c r="AT20" s="805"/>
      <c r="AU20" s="806"/>
      <c r="AV20" s="806"/>
      <c r="AW20" s="806"/>
      <c r="AX20" s="806"/>
      <c r="AY20" s="807"/>
      <c r="AZ20" s="226"/>
      <c r="BA20" s="226"/>
      <c r="BB20" s="226"/>
      <c r="BC20" s="226"/>
      <c r="BD20" s="226"/>
      <c r="BE20" s="227"/>
      <c r="BF20" s="227"/>
      <c r="BG20" s="227"/>
      <c r="BH20" s="227"/>
      <c r="BI20" s="227"/>
      <c r="BJ20" s="227"/>
      <c r="BK20" s="227"/>
      <c r="BL20" s="227"/>
      <c r="BM20" s="227"/>
      <c r="BN20" s="227"/>
      <c r="BO20" s="227"/>
      <c r="BP20" s="227"/>
      <c r="BQ20" s="233">
        <v>14</v>
      </c>
      <c r="BR20" s="234"/>
      <c r="BS20" s="808"/>
      <c r="BT20" s="809"/>
      <c r="BU20" s="809"/>
      <c r="BV20" s="809"/>
      <c r="BW20" s="809"/>
      <c r="BX20" s="809"/>
      <c r="BY20" s="809"/>
      <c r="BZ20" s="809"/>
      <c r="CA20" s="809"/>
      <c r="CB20" s="809"/>
      <c r="CC20" s="809"/>
      <c r="CD20" s="809"/>
      <c r="CE20" s="809"/>
      <c r="CF20" s="809"/>
      <c r="CG20" s="810"/>
      <c r="CH20" s="811"/>
      <c r="CI20" s="812"/>
      <c r="CJ20" s="812"/>
      <c r="CK20" s="812"/>
      <c r="CL20" s="813"/>
      <c r="CM20" s="811"/>
      <c r="CN20" s="812"/>
      <c r="CO20" s="812"/>
      <c r="CP20" s="812"/>
      <c r="CQ20" s="813"/>
      <c r="CR20" s="811"/>
      <c r="CS20" s="812"/>
      <c r="CT20" s="812"/>
      <c r="CU20" s="812"/>
      <c r="CV20" s="813"/>
      <c r="CW20" s="811"/>
      <c r="CX20" s="812"/>
      <c r="CY20" s="812"/>
      <c r="CZ20" s="812"/>
      <c r="DA20" s="813"/>
      <c r="DB20" s="811"/>
      <c r="DC20" s="812"/>
      <c r="DD20" s="812"/>
      <c r="DE20" s="812"/>
      <c r="DF20" s="813"/>
      <c r="DG20" s="811"/>
      <c r="DH20" s="812"/>
      <c r="DI20" s="812"/>
      <c r="DJ20" s="812"/>
      <c r="DK20" s="813"/>
      <c r="DL20" s="811"/>
      <c r="DM20" s="812"/>
      <c r="DN20" s="812"/>
      <c r="DO20" s="812"/>
      <c r="DP20" s="813"/>
      <c r="DQ20" s="811"/>
      <c r="DR20" s="812"/>
      <c r="DS20" s="812"/>
      <c r="DT20" s="812"/>
      <c r="DU20" s="813"/>
      <c r="DV20" s="808"/>
      <c r="DW20" s="809"/>
      <c r="DX20" s="809"/>
      <c r="DY20" s="809"/>
      <c r="DZ20" s="814"/>
      <c r="EA20" s="229"/>
    </row>
    <row r="21" spans="1:131" s="230" customFormat="1" ht="26.25" customHeight="1" thickBot="1" x14ac:dyDescent="0.25">
      <c r="A21" s="233">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04"/>
      <c r="AL21" s="805"/>
      <c r="AM21" s="805"/>
      <c r="AN21" s="805"/>
      <c r="AO21" s="805"/>
      <c r="AP21" s="805"/>
      <c r="AQ21" s="805"/>
      <c r="AR21" s="805"/>
      <c r="AS21" s="805"/>
      <c r="AT21" s="805"/>
      <c r="AU21" s="806"/>
      <c r="AV21" s="806"/>
      <c r="AW21" s="806"/>
      <c r="AX21" s="806"/>
      <c r="AY21" s="807"/>
      <c r="AZ21" s="226"/>
      <c r="BA21" s="226"/>
      <c r="BB21" s="226"/>
      <c r="BC21" s="226"/>
      <c r="BD21" s="226"/>
      <c r="BE21" s="227"/>
      <c r="BF21" s="227"/>
      <c r="BG21" s="227"/>
      <c r="BH21" s="227"/>
      <c r="BI21" s="227"/>
      <c r="BJ21" s="227"/>
      <c r="BK21" s="227"/>
      <c r="BL21" s="227"/>
      <c r="BM21" s="227"/>
      <c r="BN21" s="227"/>
      <c r="BO21" s="227"/>
      <c r="BP21" s="227"/>
      <c r="BQ21" s="233">
        <v>15</v>
      </c>
      <c r="BR21" s="234"/>
      <c r="BS21" s="808"/>
      <c r="BT21" s="809"/>
      <c r="BU21" s="809"/>
      <c r="BV21" s="809"/>
      <c r="BW21" s="809"/>
      <c r="BX21" s="809"/>
      <c r="BY21" s="809"/>
      <c r="BZ21" s="809"/>
      <c r="CA21" s="809"/>
      <c r="CB21" s="809"/>
      <c r="CC21" s="809"/>
      <c r="CD21" s="809"/>
      <c r="CE21" s="809"/>
      <c r="CF21" s="809"/>
      <c r="CG21" s="810"/>
      <c r="CH21" s="811"/>
      <c r="CI21" s="812"/>
      <c r="CJ21" s="812"/>
      <c r="CK21" s="812"/>
      <c r="CL21" s="813"/>
      <c r="CM21" s="811"/>
      <c r="CN21" s="812"/>
      <c r="CO21" s="812"/>
      <c r="CP21" s="812"/>
      <c r="CQ21" s="813"/>
      <c r="CR21" s="811"/>
      <c r="CS21" s="812"/>
      <c r="CT21" s="812"/>
      <c r="CU21" s="812"/>
      <c r="CV21" s="813"/>
      <c r="CW21" s="811"/>
      <c r="CX21" s="812"/>
      <c r="CY21" s="812"/>
      <c r="CZ21" s="812"/>
      <c r="DA21" s="813"/>
      <c r="DB21" s="811"/>
      <c r="DC21" s="812"/>
      <c r="DD21" s="812"/>
      <c r="DE21" s="812"/>
      <c r="DF21" s="813"/>
      <c r="DG21" s="811"/>
      <c r="DH21" s="812"/>
      <c r="DI21" s="812"/>
      <c r="DJ21" s="812"/>
      <c r="DK21" s="813"/>
      <c r="DL21" s="811"/>
      <c r="DM21" s="812"/>
      <c r="DN21" s="812"/>
      <c r="DO21" s="812"/>
      <c r="DP21" s="813"/>
      <c r="DQ21" s="811"/>
      <c r="DR21" s="812"/>
      <c r="DS21" s="812"/>
      <c r="DT21" s="812"/>
      <c r="DU21" s="813"/>
      <c r="DV21" s="808"/>
      <c r="DW21" s="809"/>
      <c r="DX21" s="809"/>
      <c r="DY21" s="809"/>
      <c r="DZ21" s="814"/>
      <c r="EA21" s="229"/>
    </row>
    <row r="22" spans="1:131" s="230" customFormat="1" ht="26.25" customHeight="1" x14ac:dyDescent="0.2">
      <c r="A22" s="233">
        <v>16</v>
      </c>
      <c r="B22" s="815"/>
      <c r="C22" s="816"/>
      <c r="D22" s="816"/>
      <c r="E22" s="816"/>
      <c r="F22" s="816"/>
      <c r="G22" s="816"/>
      <c r="H22" s="816"/>
      <c r="I22" s="816"/>
      <c r="J22" s="816"/>
      <c r="K22" s="816"/>
      <c r="L22" s="816"/>
      <c r="M22" s="816"/>
      <c r="N22" s="816"/>
      <c r="O22" s="816"/>
      <c r="P22" s="817"/>
      <c r="Q22" s="834"/>
      <c r="R22" s="835"/>
      <c r="S22" s="835"/>
      <c r="T22" s="835"/>
      <c r="U22" s="835"/>
      <c r="V22" s="835"/>
      <c r="W22" s="835"/>
      <c r="X22" s="835"/>
      <c r="Y22" s="835"/>
      <c r="Z22" s="835"/>
      <c r="AA22" s="835"/>
      <c r="AB22" s="835"/>
      <c r="AC22" s="835"/>
      <c r="AD22" s="835"/>
      <c r="AE22" s="836"/>
      <c r="AF22" s="821"/>
      <c r="AG22" s="822"/>
      <c r="AH22" s="822"/>
      <c r="AI22" s="822"/>
      <c r="AJ22" s="823"/>
      <c r="AK22" s="837"/>
      <c r="AL22" s="838"/>
      <c r="AM22" s="838"/>
      <c r="AN22" s="838"/>
      <c r="AO22" s="838"/>
      <c r="AP22" s="838"/>
      <c r="AQ22" s="838"/>
      <c r="AR22" s="838"/>
      <c r="AS22" s="838"/>
      <c r="AT22" s="838"/>
      <c r="AU22" s="839"/>
      <c r="AV22" s="839"/>
      <c r="AW22" s="839"/>
      <c r="AX22" s="839"/>
      <c r="AY22" s="840"/>
      <c r="AZ22" s="841" t="s">
        <v>375</v>
      </c>
      <c r="BA22" s="841"/>
      <c r="BB22" s="841"/>
      <c r="BC22" s="841"/>
      <c r="BD22" s="842"/>
      <c r="BE22" s="227"/>
      <c r="BF22" s="227"/>
      <c r="BG22" s="227"/>
      <c r="BH22" s="227"/>
      <c r="BI22" s="227"/>
      <c r="BJ22" s="227"/>
      <c r="BK22" s="227"/>
      <c r="BL22" s="227"/>
      <c r="BM22" s="227"/>
      <c r="BN22" s="227"/>
      <c r="BO22" s="227"/>
      <c r="BP22" s="227"/>
      <c r="BQ22" s="233">
        <v>16</v>
      </c>
      <c r="BR22" s="234"/>
      <c r="BS22" s="808"/>
      <c r="BT22" s="809"/>
      <c r="BU22" s="809"/>
      <c r="BV22" s="809"/>
      <c r="BW22" s="809"/>
      <c r="BX22" s="809"/>
      <c r="BY22" s="809"/>
      <c r="BZ22" s="809"/>
      <c r="CA22" s="809"/>
      <c r="CB22" s="809"/>
      <c r="CC22" s="809"/>
      <c r="CD22" s="809"/>
      <c r="CE22" s="809"/>
      <c r="CF22" s="809"/>
      <c r="CG22" s="810"/>
      <c r="CH22" s="811"/>
      <c r="CI22" s="812"/>
      <c r="CJ22" s="812"/>
      <c r="CK22" s="812"/>
      <c r="CL22" s="813"/>
      <c r="CM22" s="811"/>
      <c r="CN22" s="812"/>
      <c r="CO22" s="812"/>
      <c r="CP22" s="812"/>
      <c r="CQ22" s="813"/>
      <c r="CR22" s="811"/>
      <c r="CS22" s="812"/>
      <c r="CT22" s="812"/>
      <c r="CU22" s="812"/>
      <c r="CV22" s="813"/>
      <c r="CW22" s="811"/>
      <c r="CX22" s="812"/>
      <c r="CY22" s="812"/>
      <c r="CZ22" s="812"/>
      <c r="DA22" s="813"/>
      <c r="DB22" s="811"/>
      <c r="DC22" s="812"/>
      <c r="DD22" s="812"/>
      <c r="DE22" s="812"/>
      <c r="DF22" s="813"/>
      <c r="DG22" s="811"/>
      <c r="DH22" s="812"/>
      <c r="DI22" s="812"/>
      <c r="DJ22" s="812"/>
      <c r="DK22" s="813"/>
      <c r="DL22" s="811"/>
      <c r="DM22" s="812"/>
      <c r="DN22" s="812"/>
      <c r="DO22" s="812"/>
      <c r="DP22" s="813"/>
      <c r="DQ22" s="811"/>
      <c r="DR22" s="812"/>
      <c r="DS22" s="812"/>
      <c r="DT22" s="812"/>
      <c r="DU22" s="813"/>
      <c r="DV22" s="808"/>
      <c r="DW22" s="809"/>
      <c r="DX22" s="809"/>
      <c r="DY22" s="809"/>
      <c r="DZ22" s="814"/>
      <c r="EA22" s="229"/>
    </row>
    <row r="23" spans="1:131" s="230" customFormat="1" ht="26.25" customHeight="1" thickBot="1" x14ac:dyDescent="0.25">
      <c r="A23" s="235" t="s">
        <v>376</v>
      </c>
      <c r="B23" s="824" t="s">
        <v>377</v>
      </c>
      <c r="C23" s="825"/>
      <c r="D23" s="825"/>
      <c r="E23" s="825"/>
      <c r="F23" s="825"/>
      <c r="G23" s="825"/>
      <c r="H23" s="825"/>
      <c r="I23" s="825"/>
      <c r="J23" s="825"/>
      <c r="K23" s="825"/>
      <c r="L23" s="825"/>
      <c r="M23" s="825"/>
      <c r="N23" s="825"/>
      <c r="O23" s="825"/>
      <c r="P23" s="826"/>
      <c r="Q23" s="827"/>
      <c r="R23" s="828"/>
      <c r="S23" s="828"/>
      <c r="T23" s="828"/>
      <c r="U23" s="828"/>
      <c r="V23" s="828"/>
      <c r="W23" s="828"/>
      <c r="X23" s="828"/>
      <c r="Y23" s="828"/>
      <c r="Z23" s="828"/>
      <c r="AA23" s="828"/>
      <c r="AB23" s="828"/>
      <c r="AC23" s="828"/>
      <c r="AD23" s="828"/>
      <c r="AE23" s="829"/>
      <c r="AF23" s="830">
        <v>933</v>
      </c>
      <c r="AG23" s="828"/>
      <c r="AH23" s="828"/>
      <c r="AI23" s="828"/>
      <c r="AJ23" s="831"/>
      <c r="AK23" s="832"/>
      <c r="AL23" s="833"/>
      <c r="AM23" s="833"/>
      <c r="AN23" s="833"/>
      <c r="AO23" s="833"/>
      <c r="AP23" s="828"/>
      <c r="AQ23" s="828"/>
      <c r="AR23" s="828"/>
      <c r="AS23" s="828"/>
      <c r="AT23" s="828"/>
      <c r="AU23" s="844"/>
      <c r="AV23" s="844"/>
      <c r="AW23" s="844"/>
      <c r="AX23" s="844"/>
      <c r="AY23" s="845"/>
      <c r="AZ23" s="846" t="s">
        <v>122</v>
      </c>
      <c r="BA23" s="847"/>
      <c r="BB23" s="847"/>
      <c r="BC23" s="847"/>
      <c r="BD23" s="848"/>
      <c r="BE23" s="227"/>
      <c r="BF23" s="227"/>
      <c r="BG23" s="227"/>
      <c r="BH23" s="227"/>
      <c r="BI23" s="227"/>
      <c r="BJ23" s="227"/>
      <c r="BK23" s="227"/>
      <c r="BL23" s="227"/>
      <c r="BM23" s="227"/>
      <c r="BN23" s="227"/>
      <c r="BO23" s="227"/>
      <c r="BP23" s="227"/>
      <c r="BQ23" s="233">
        <v>17</v>
      </c>
      <c r="BR23" s="234"/>
      <c r="BS23" s="808"/>
      <c r="BT23" s="809"/>
      <c r="BU23" s="809"/>
      <c r="BV23" s="809"/>
      <c r="BW23" s="809"/>
      <c r="BX23" s="809"/>
      <c r="BY23" s="809"/>
      <c r="BZ23" s="809"/>
      <c r="CA23" s="809"/>
      <c r="CB23" s="809"/>
      <c r="CC23" s="809"/>
      <c r="CD23" s="809"/>
      <c r="CE23" s="809"/>
      <c r="CF23" s="809"/>
      <c r="CG23" s="810"/>
      <c r="CH23" s="811"/>
      <c r="CI23" s="812"/>
      <c r="CJ23" s="812"/>
      <c r="CK23" s="812"/>
      <c r="CL23" s="813"/>
      <c r="CM23" s="811"/>
      <c r="CN23" s="812"/>
      <c r="CO23" s="812"/>
      <c r="CP23" s="812"/>
      <c r="CQ23" s="813"/>
      <c r="CR23" s="811"/>
      <c r="CS23" s="812"/>
      <c r="CT23" s="812"/>
      <c r="CU23" s="812"/>
      <c r="CV23" s="813"/>
      <c r="CW23" s="811"/>
      <c r="CX23" s="812"/>
      <c r="CY23" s="812"/>
      <c r="CZ23" s="812"/>
      <c r="DA23" s="813"/>
      <c r="DB23" s="811"/>
      <c r="DC23" s="812"/>
      <c r="DD23" s="812"/>
      <c r="DE23" s="812"/>
      <c r="DF23" s="813"/>
      <c r="DG23" s="811"/>
      <c r="DH23" s="812"/>
      <c r="DI23" s="812"/>
      <c r="DJ23" s="812"/>
      <c r="DK23" s="813"/>
      <c r="DL23" s="811"/>
      <c r="DM23" s="812"/>
      <c r="DN23" s="812"/>
      <c r="DO23" s="812"/>
      <c r="DP23" s="813"/>
      <c r="DQ23" s="811"/>
      <c r="DR23" s="812"/>
      <c r="DS23" s="812"/>
      <c r="DT23" s="812"/>
      <c r="DU23" s="813"/>
      <c r="DV23" s="808"/>
      <c r="DW23" s="809"/>
      <c r="DX23" s="809"/>
      <c r="DY23" s="809"/>
      <c r="DZ23" s="814"/>
      <c r="EA23" s="229"/>
    </row>
    <row r="24" spans="1:131" s="230" customFormat="1" ht="26.25" customHeight="1" x14ac:dyDescent="0.2">
      <c r="A24" s="843" t="s">
        <v>378</v>
      </c>
      <c r="B24" s="843"/>
      <c r="C24" s="843"/>
      <c r="D24" s="843"/>
      <c r="E24" s="843"/>
      <c r="F24" s="843"/>
      <c r="G24" s="843"/>
      <c r="H24" s="843"/>
      <c r="I24" s="843"/>
      <c r="J24" s="843"/>
      <c r="K24" s="843"/>
      <c r="L24" s="843"/>
      <c r="M24" s="843"/>
      <c r="N24" s="843"/>
      <c r="O24" s="843"/>
      <c r="P24" s="843"/>
      <c r="Q24" s="843"/>
      <c r="R24" s="843"/>
      <c r="S24" s="843"/>
      <c r="T24" s="843"/>
      <c r="U24" s="843"/>
      <c r="V24" s="843"/>
      <c r="W24" s="843"/>
      <c r="X24" s="843"/>
      <c r="Y24" s="843"/>
      <c r="Z24" s="843"/>
      <c r="AA24" s="843"/>
      <c r="AB24" s="843"/>
      <c r="AC24" s="843"/>
      <c r="AD24" s="843"/>
      <c r="AE24" s="843"/>
      <c r="AF24" s="843"/>
      <c r="AG24" s="843"/>
      <c r="AH24" s="843"/>
      <c r="AI24" s="843"/>
      <c r="AJ24" s="843"/>
      <c r="AK24" s="843"/>
      <c r="AL24" s="843"/>
      <c r="AM24" s="843"/>
      <c r="AN24" s="843"/>
      <c r="AO24" s="843"/>
      <c r="AP24" s="843"/>
      <c r="AQ24" s="843"/>
      <c r="AR24" s="843"/>
      <c r="AS24" s="843"/>
      <c r="AT24" s="843"/>
      <c r="AU24" s="843"/>
      <c r="AV24" s="843"/>
      <c r="AW24" s="843"/>
      <c r="AX24" s="843"/>
      <c r="AY24" s="843"/>
      <c r="AZ24" s="226"/>
      <c r="BA24" s="226"/>
      <c r="BB24" s="226"/>
      <c r="BC24" s="226"/>
      <c r="BD24" s="226"/>
      <c r="BE24" s="227"/>
      <c r="BF24" s="227"/>
      <c r="BG24" s="227"/>
      <c r="BH24" s="227"/>
      <c r="BI24" s="227"/>
      <c r="BJ24" s="227"/>
      <c r="BK24" s="227"/>
      <c r="BL24" s="227"/>
      <c r="BM24" s="227"/>
      <c r="BN24" s="227"/>
      <c r="BO24" s="227"/>
      <c r="BP24" s="227"/>
      <c r="BQ24" s="233">
        <v>18</v>
      </c>
      <c r="BR24" s="234"/>
      <c r="BS24" s="808"/>
      <c r="BT24" s="809"/>
      <c r="BU24" s="809"/>
      <c r="BV24" s="809"/>
      <c r="BW24" s="809"/>
      <c r="BX24" s="809"/>
      <c r="BY24" s="809"/>
      <c r="BZ24" s="809"/>
      <c r="CA24" s="809"/>
      <c r="CB24" s="809"/>
      <c r="CC24" s="809"/>
      <c r="CD24" s="809"/>
      <c r="CE24" s="809"/>
      <c r="CF24" s="809"/>
      <c r="CG24" s="810"/>
      <c r="CH24" s="811"/>
      <c r="CI24" s="812"/>
      <c r="CJ24" s="812"/>
      <c r="CK24" s="812"/>
      <c r="CL24" s="813"/>
      <c r="CM24" s="811"/>
      <c r="CN24" s="812"/>
      <c r="CO24" s="812"/>
      <c r="CP24" s="812"/>
      <c r="CQ24" s="813"/>
      <c r="CR24" s="811"/>
      <c r="CS24" s="812"/>
      <c r="CT24" s="812"/>
      <c r="CU24" s="812"/>
      <c r="CV24" s="813"/>
      <c r="CW24" s="811"/>
      <c r="CX24" s="812"/>
      <c r="CY24" s="812"/>
      <c r="CZ24" s="812"/>
      <c r="DA24" s="813"/>
      <c r="DB24" s="811"/>
      <c r="DC24" s="812"/>
      <c r="DD24" s="812"/>
      <c r="DE24" s="812"/>
      <c r="DF24" s="813"/>
      <c r="DG24" s="811"/>
      <c r="DH24" s="812"/>
      <c r="DI24" s="812"/>
      <c r="DJ24" s="812"/>
      <c r="DK24" s="813"/>
      <c r="DL24" s="811"/>
      <c r="DM24" s="812"/>
      <c r="DN24" s="812"/>
      <c r="DO24" s="812"/>
      <c r="DP24" s="813"/>
      <c r="DQ24" s="811"/>
      <c r="DR24" s="812"/>
      <c r="DS24" s="812"/>
      <c r="DT24" s="812"/>
      <c r="DU24" s="813"/>
      <c r="DV24" s="808"/>
      <c r="DW24" s="809"/>
      <c r="DX24" s="809"/>
      <c r="DY24" s="809"/>
      <c r="DZ24" s="814"/>
      <c r="EA24" s="229"/>
    </row>
    <row r="25" spans="1:131" ht="26.25" customHeight="1" thickBot="1" x14ac:dyDescent="0.25">
      <c r="A25" s="760" t="s">
        <v>379</v>
      </c>
      <c r="B25" s="760"/>
      <c r="C25" s="760"/>
      <c r="D25" s="760"/>
      <c r="E25" s="760"/>
      <c r="F25" s="760"/>
      <c r="G25" s="760"/>
      <c r="H25" s="760"/>
      <c r="I25" s="760"/>
      <c r="J25" s="760"/>
      <c r="K25" s="760"/>
      <c r="L25" s="760"/>
      <c r="M25" s="760"/>
      <c r="N25" s="760"/>
      <c r="O25" s="760"/>
      <c r="P25" s="760"/>
      <c r="Q25" s="760"/>
      <c r="R25" s="760"/>
      <c r="S25" s="760"/>
      <c r="T25" s="760"/>
      <c r="U25" s="760"/>
      <c r="V25" s="760"/>
      <c r="W25" s="760"/>
      <c r="X25" s="760"/>
      <c r="Y25" s="760"/>
      <c r="Z25" s="760"/>
      <c r="AA25" s="760"/>
      <c r="AB25" s="760"/>
      <c r="AC25" s="760"/>
      <c r="AD25" s="760"/>
      <c r="AE25" s="760"/>
      <c r="AF25" s="760"/>
      <c r="AG25" s="760"/>
      <c r="AH25" s="760"/>
      <c r="AI25" s="760"/>
      <c r="AJ25" s="760"/>
      <c r="AK25" s="760"/>
      <c r="AL25" s="760"/>
      <c r="AM25" s="760"/>
      <c r="AN25" s="760"/>
      <c r="AO25" s="760"/>
      <c r="AP25" s="760"/>
      <c r="AQ25" s="760"/>
      <c r="AR25" s="760"/>
      <c r="AS25" s="760"/>
      <c r="AT25" s="760"/>
      <c r="AU25" s="760"/>
      <c r="AV25" s="760"/>
      <c r="AW25" s="760"/>
      <c r="AX25" s="760"/>
      <c r="AY25" s="760"/>
      <c r="AZ25" s="760"/>
      <c r="BA25" s="760"/>
      <c r="BB25" s="760"/>
      <c r="BC25" s="760"/>
      <c r="BD25" s="760"/>
      <c r="BE25" s="760"/>
      <c r="BF25" s="760"/>
      <c r="BG25" s="760"/>
      <c r="BH25" s="760"/>
      <c r="BI25" s="760"/>
      <c r="BJ25" s="226"/>
      <c r="BK25" s="226"/>
      <c r="BL25" s="226"/>
      <c r="BM25" s="226"/>
      <c r="BN25" s="226"/>
      <c r="BO25" s="236"/>
      <c r="BP25" s="236"/>
      <c r="BQ25" s="233">
        <v>19</v>
      </c>
      <c r="BR25" s="234"/>
      <c r="BS25" s="808"/>
      <c r="BT25" s="809"/>
      <c r="BU25" s="809"/>
      <c r="BV25" s="809"/>
      <c r="BW25" s="809"/>
      <c r="BX25" s="809"/>
      <c r="BY25" s="809"/>
      <c r="BZ25" s="809"/>
      <c r="CA25" s="809"/>
      <c r="CB25" s="809"/>
      <c r="CC25" s="809"/>
      <c r="CD25" s="809"/>
      <c r="CE25" s="809"/>
      <c r="CF25" s="809"/>
      <c r="CG25" s="810"/>
      <c r="CH25" s="811"/>
      <c r="CI25" s="812"/>
      <c r="CJ25" s="812"/>
      <c r="CK25" s="812"/>
      <c r="CL25" s="813"/>
      <c r="CM25" s="811"/>
      <c r="CN25" s="812"/>
      <c r="CO25" s="812"/>
      <c r="CP25" s="812"/>
      <c r="CQ25" s="813"/>
      <c r="CR25" s="811"/>
      <c r="CS25" s="812"/>
      <c r="CT25" s="812"/>
      <c r="CU25" s="812"/>
      <c r="CV25" s="813"/>
      <c r="CW25" s="811"/>
      <c r="CX25" s="812"/>
      <c r="CY25" s="812"/>
      <c r="CZ25" s="812"/>
      <c r="DA25" s="813"/>
      <c r="DB25" s="811"/>
      <c r="DC25" s="812"/>
      <c r="DD25" s="812"/>
      <c r="DE25" s="812"/>
      <c r="DF25" s="813"/>
      <c r="DG25" s="811"/>
      <c r="DH25" s="812"/>
      <c r="DI25" s="812"/>
      <c r="DJ25" s="812"/>
      <c r="DK25" s="813"/>
      <c r="DL25" s="811"/>
      <c r="DM25" s="812"/>
      <c r="DN25" s="812"/>
      <c r="DO25" s="812"/>
      <c r="DP25" s="813"/>
      <c r="DQ25" s="811"/>
      <c r="DR25" s="812"/>
      <c r="DS25" s="812"/>
      <c r="DT25" s="812"/>
      <c r="DU25" s="813"/>
      <c r="DV25" s="808"/>
      <c r="DW25" s="809"/>
      <c r="DX25" s="809"/>
      <c r="DY25" s="809"/>
      <c r="DZ25" s="814"/>
      <c r="EA25" s="224"/>
    </row>
    <row r="26" spans="1:131" ht="26.25" customHeight="1" x14ac:dyDescent="0.2">
      <c r="A26" s="762" t="s">
        <v>357</v>
      </c>
      <c r="B26" s="763"/>
      <c r="C26" s="763"/>
      <c r="D26" s="763"/>
      <c r="E26" s="763"/>
      <c r="F26" s="763"/>
      <c r="G26" s="763"/>
      <c r="H26" s="763"/>
      <c r="I26" s="763"/>
      <c r="J26" s="763"/>
      <c r="K26" s="763"/>
      <c r="L26" s="763"/>
      <c r="M26" s="763"/>
      <c r="N26" s="763"/>
      <c r="O26" s="763"/>
      <c r="P26" s="764"/>
      <c r="Q26" s="768" t="s">
        <v>380</v>
      </c>
      <c r="R26" s="769"/>
      <c r="S26" s="769"/>
      <c r="T26" s="769"/>
      <c r="U26" s="770"/>
      <c r="V26" s="768" t="s">
        <v>381</v>
      </c>
      <c r="W26" s="769"/>
      <c r="X26" s="769"/>
      <c r="Y26" s="769"/>
      <c r="Z26" s="770"/>
      <c r="AA26" s="768" t="s">
        <v>382</v>
      </c>
      <c r="AB26" s="769"/>
      <c r="AC26" s="769"/>
      <c r="AD26" s="769"/>
      <c r="AE26" s="769"/>
      <c r="AF26" s="849" t="s">
        <v>383</v>
      </c>
      <c r="AG26" s="850"/>
      <c r="AH26" s="850"/>
      <c r="AI26" s="850"/>
      <c r="AJ26" s="851"/>
      <c r="AK26" s="769" t="s">
        <v>384</v>
      </c>
      <c r="AL26" s="769"/>
      <c r="AM26" s="769"/>
      <c r="AN26" s="769"/>
      <c r="AO26" s="770"/>
      <c r="AP26" s="768" t="s">
        <v>385</v>
      </c>
      <c r="AQ26" s="769"/>
      <c r="AR26" s="769"/>
      <c r="AS26" s="769"/>
      <c r="AT26" s="770"/>
      <c r="AU26" s="768" t="s">
        <v>386</v>
      </c>
      <c r="AV26" s="769"/>
      <c r="AW26" s="769"/>
      <c r="AX26" s="769"/>
      <c r="AY26" s="770"/>
      <c r="AZ26" s="768" t="s">
        <v>387</v>
      </c>
      <c r="BA26" s="769"/>
      <c r="BB26" s="769"/>
      <c r="BC26" s="769"/>
      <c r="BD26" s="770"/>
      <c r="BE26" s="768" t="s">
        <v>364</v>
      </c>
      <c r="BF26" s="769"/>
      <c r="BG26" s="769"/>
      <c r="BH26" s="769"/>
      <c r="BI26" s="775"/>
      <c r="BJ26" s="226"/>
      <c r="BK26" s="226"/>
      <c r="BL26" s="226"/>
      <c r="BM26" s="226"/>
      <c r="BN26" s="226"/>
      <c r="BO26" s="236"/>
      <c r="BP26" s="236"/>
      <c r="BQ26" s="233">
        <v>20</v>
      </c>
      <c r="BR26" s="234"/>
      <c r="BS26" s="808"/>
      <c r="BT26" s="809"/>
      <c r="BU26" s="809"/>
      <c r="BV26" s="809"/>
      <c r="BW26" s="809"/>
      <c r="BX26" s="809"/>
      <c r="BY26" s="809"/>
      <c r="BZ26" s="809"/>
      <c r="CA26" s="809"/>
      <c r="CB26" s="809"/>
      <c r="CC26" s="809"/>
      <c r="CD26" s="809"/>
      <c r="CE26" s="809"/>
      <c r="CF26" s="809"/>
      <c r="CG26" s="810"/>
      <c r="CH26" s="811"/>
      <c r="CI26" s="812"/>
      <c r="CJ26" s="812"/>
      <c r="CK26" s="812"/>
      <c r="CL26" s="813"/>
      <c r="CM26" s="811"/>
      <c r="CN26" s="812"/>
      <c r="CO26" s="812"/>
      <c r="CP26" s="812"/>
      <c r="CQ26" s="813"/>
      <c r="CR26" s="811"/>
      <c r="CS26" s="812"/>
      <c r="CT26" s="812"/>
      <c r="CU26" s="812"/>
      <c r="CV26" s="813"/>
      <c r="CW26" s="811"/>
      <c r="CX26" s="812"/>
      <c r="CY26" s="812"/>
      <c r="CZ26" s="812"/>
      <c r="DA26" s="813"/>
      <c r="DB26" s="811"/>
      <c r="DC26" s="812"/>
      <c r="DD26" s="812"/>
      <c r="DE26" s="812"/>
      <c r="DF26" s="813"/>
      <c r="DG26" s="811"/>
      <c r="DH26" s="812"/>
      <c r="DI26" s="812"/>
      <c r="DJ26" s="812"/>
      <c r="DK26" s="813"/>
      <c r="DL26" s="811"/>
      <c r="DM26" s="812"/>
      <c r="DN26" s="812"/>
      <c r="DO26" s="812"/>
      <c r="DP26" s="813"/>
      <c r="DQ26" s="811"/>
      <c r="DR26" s="812"/>
      <c r="DS26" s="812"/>
      <c r="DT26" s="812"/>
      <c r="DU26" s="813"/>
      <c r="DV26" s="808"/>
      <c r="DW26" s="809"/>
      <c r="DX26" s="809"/>
      <c r="DY26" s="809"/>
      <c r="DZ26" s="814"/>
      <c r="EA26" s="224"/>
    </row>
    <row r="27" spans="1:131" ht="26.25" customHeight="1" thickBot="1" x14ac:dyDescent="0.25">
      <c r="A27" s="765"/>
      <c r="B27" s="766"/>
      <c r="C27" s="766"/>
      <c r="D27" s="766"/>
      <c r="E27" s="766"/>
      <c r="F27" s="766"/>
      <c r="G27" s="766"/>
      <c r="H27" s="766"/>
      <c r="I27" s="766"/>
      <c r="J27" s="766"/>
      <c r="K27" s="766"/>
      <c r="L27" s="766"/>
      <c r="M27" s="766"/>
      <c r="N27" s="766"/>
      <c r="O27" s="766"/>
      <c r="P27" s="767"/>
      <c r="Q27" s="771"/>
      <c r="R27" s="772"/>
      <c r="S27" s="772"/>
      <c r="T27" s="772"/>
      <c r="U27" s="773"/>
      <c r="V27" s="771"/>
      <c r="W27" s="772"/>
      <c r="X27" s="772"/>
      <c r="Y27" s="772"/>
      <c r="Z27" s="773"/>
      <c r="AA27" s="771"/>
      <c r="AB27" s="772"/>
      <c r="AC27" s="772"/>
      <c r="AD27" s="772"/>
      <c r="AE27" s="772"/>
      <c r="AF27" s="852"/>
      <c r="AG27" s="853"/>
      <c r="AH27" s="853"/>
      <c r="AI27" s="853"/>
      <c r="AJ27" s="854"/>
      <c r="AK27" s="772"/>
      <c r="AL27" s="772"/>
      <c r="AM27" s="772"/>
      <c r="AN27" s="772"/>
      <c r="AO27" s="773"/>
      <c r="AP27" s="771"/>
      <c r="AQ27" s="772"/>
      <c r="AR27" s="772"/>
      <c r="AS27" s="772"/>
      <c r="AT27" s="773"/>
      <c r="AU27" s="771"/>
      <c r="AV27" s="772"/>
      <c r="AW27" s="772"/>
      <c r="AX27" s="772"/>
      <c r="AY27" s="773"/>
      <c r="AZ27" s="771"/>
      <c r="BA27" s="772"/>
      <c r="BB27" s="772"/>
      <c r="BC27" s="772"/>
      <c r="BD27" s="773"/>
      <c r="BE27" s="771"/>
      <c r="BF27" s="772"/>
      <c r="BG27" s="772"/>
      <c r="BH27" s="772"/>
      <c r="BI27" s="777"/>
      <c r="BJ27" s="226"/>
      <c r="BK27" s="226"/>
      <c r="BL27" s="226"/>
      <c r="BM27" s="226"/>
      <c r="BN27" s="226"/>
      <c r="BO27" s="236"/>
      <c r="BP27" s="236"/>
      <c r="BQ27" s="233">
        <v>21</v>
      </c>
      <c r="BR27" s="234"/>
      <c r="BS27" s="808"/>
      <c r="BT27" s="809"/>
      <c r="BU27" s="809"/>
      <c r="BV27" s="809"/>
      <c r="BW27" s="809"/>
      <c r="BX27" s="809"/>
      <c r="BY27" s="809"/>
      <c r="BZ27" s="809"/>
      <c r="CA27" s="809"/>
      <c r="CB27" s="809"/>
      <c r="CC27" s="809"/>
      <c r="CD27" s="809"/>
      <c r="CE27" s="809"/>
      <c r="CF27" s="809"/>
      <c r="CG27" s="810"/>
      <c r="CH27" s="811"/>
      <c r="CI27" s="812"/>
      <c r="CJ27" s="812"/>
      <c r="CK27" s="812"/>
      <c r="CL27" s="813"/>
      <c r="CM27" s="811"/>
      <c r="CN27" s="812"/>
      <c r="CO27" s="812"/>
      <c r="CP27" s="812"/>
      <c r="CQ27" s="813"/>
      <c r="CR27" s="811"/>
      <c r="CS27" s="812"/>
      <c r="CT27" s="812"/>
      <c r="CU27" s="812"/>
      <c r="CV27" s="813"/>
      <c r="CW27" s="811"/>
      <c r="CX27" s="812"/>
      <c r="CY27" s="812"/>
      <c r="CZ27" s="812"/>
      <c r="DA27" s="813"/>
      <c r="DB27" s="811"/>
      <c r="DC27" s="812"/>
      <c r="DD27" s="812"/>
      <c r="DE27" s="812"/>
      <c r="DF27" s="813"/>
      <c r="DG27" s="811"/>
      <c r="DH27" s="812"/>
      <c r="DI27" s="812"/>
      <c r="DJ27" s="812"/>
      <c r="DK27" s="813"/>
      <c r="DL27" s="811"/>
      <c r="DM27" s="812"/>
      <c r="DN27" s="812"/>
      <c r="DO27" s="812"/>
      <c r="DP27" s="813"/>
      <c r="DQ27" s="811"/>
      <c r="DR27" s="812"/>
      <c r="DS27" s="812"/>
      <c r="DT27" s="812"/>
      <c r="DU27" s="813"/>
      <c r="DV27" s="808"/>
      <c r="DW27" s="809"/>
      <c r="DX27" s="809"/>
      <c r="DY27" s="809"/>
      <c r="DZ27" s="814"/>
      <c r="EA27" s="224"/>
    </row>
    <row r="28" spans="1:131" ht="26.25" customHeight="1" thickTop="1" x14ac:dyDescent="0.2">
      <c r="A28" s="237">
        <v>1</v>
      </c>
      <c r="B28" s="784" t="s">
        <v>549</v>
      </c>
      <c r="C28" s="785"/>
      <c r="D28" s="785"/>
      <c r="E28" s="785"/>
      <c r="F28" s="785"/>
      <c r="G28" s="785"/>
      <c r="H28" s="785"/>
      <c r="I28" s="785"/>
      <c r="J28" s="785"/>
      <c r="K28" s="785"/>
      <c r="L28" s="785"/>
      <c r="M28" s="785"/>
      <c r="N28" s="785"/>
      <c r="O28" s="785"/>
      <c r="P28" s="786"/>
      <c r="Q28" s="857">
        <f>7349+9</f>
        <v>7358</v>
      </c>
      <c r="R28" s="858"/>
      <c r="S28" s="858"/>
      <c r="T28" s="858"/>
      <c r="U28" s="858"/>
      <c r="V28" s="858">
        <f>7254+9</f>
        <v>7263</v>
      </c>
      <c r="W28" s="858"/>
      <c r="X28" s="858"/>
      <c r="Y28" s="858"/>
      <c r="Z28" s="858"/>
      <c r="AA28" s="858">
        <v>95</v>
      </c>
      <c r="AB28" s="858"/>
      <c r="AC28" s="858"/>
      <c r="AD28" s="858"/>
      <c r="AE28" s="859"/>
      <c r="AF28" s="860">
        <v>95</v>
      </c>
      <c r="AG28" s="858"/>
      <c r="AH28" s="858"/>
      <c r="AI28" s="858"/>
      <c r="AJ28" s="861"/>
      <c r="AK28" s="862">
        <v>472</v>
      </c>
      <c r="AL28" s="863"/>
      <c r="AM28" s="863"/>
      <c r="AN28" s="863"/>
      <c r="AO28" s="863"/>
      <c r="AP28" s="863" t="s">
        <v>485</v>
      </c>
      <c r="AQ28" s="863"/>
      <c r="AR28" s="863"/>
      <c r="AS28" s="863"/>
      <c r="AT28" s="863"/>
      <c r="AU28" s="863" t="s">
        <v>485</v>
      </c>
      <c r="AV28" s="863"/>
      <c r="AW28" s="863"/>
      <c r="AX28" s="863"/>
      <c r="AY28" s="863"/>
      <c r="AZ28" s="864" t="s">
        <v>485</v>
      </c>
      <c r="BA28" s="864"/>
      <c r="BB28" s="864"/>
      <c r="BC28" s="864"/>
      <c r="BD28" s="864"/>
      <c r="BE28" s="855"/>
      <c r="BF28" s="855"/>
      <c r="BG28" s="855"/>
      <c r="BH28" s="855"/>
      <c r="BI28" s="856"/>
      <c r="BJ28" s="226"/>
      <c r="BK28" s="226"/>
      <c r="BL28" s="226"/>
      <c r="BM28" s="226"/>
      <c r="BN28" s="226"/>
      <c r="BO28" s="236"/>
      <c r="BP28" s="236"/>
      <c r="BQ28" s="233">
        <v>22</v>
      </c>
      <c r="BR28" s="234"/>
      <c r="BS28" s="808"/>
      <c r="BT28" s="809"/>
      <c r="BU28" s="809"/>
      <c r="BV28" s="809"/>
      <c r="BW28" s="809"/>
      <c r="BX28" s="809"/>
      <c r="BY28" s="809"/>
      <c r="BZ28" s="809"/>
      <c r="CA28" s="809"/>
      <c r="CB28" s="809"/>
      <c r="CC28" s="809"/>
      <c r="CD28" s="809"/>
      <c r="CE28" s="809"/>
      <c r="CF28" s="809"/>
      <c r="CG28" s="810"/>
      <c r="CH28" s="811"/>
      <c r="CI28" s="812"/>
      <c r="CJ28" s="812"/>
      <c r="CK28" s="812"/>
      <c r="CL28" s="813"/>
      <c r="CM28" s="811"/>
      <c r="CN28" s="812"/>
      <c r="CO28" s="812"/>
      <c r="CP28" s="812"/>
      <c r="CQ28" s="813"/>
      <c r="CR28" s="811"/>
      <c r="CS28" s="812"/>
      <c r="CT28" s="812"/>
      <c r="CU28" s="812"/>
      <c r="CV28" s="813"/>
      <c r="CW28" s="811"/>
      <c r="CX28" s="812"/>
      <c r="CY28" s="812"/>
      <c r="CZ28" s="812"/>
      <c r="DA28" s="813"/>
      <c r="DB28" s="811"/>
      <c r="DC28" s="812"/>
      <c r="DD28" s="812"/>
      <c r="DE28" s="812"/>
      <c r="DF28" s="813"/>
      <c r="DG28" s="811"/>
      <c r="DH28" s="812"/>
      <c r="DI28" s="812"/>
      <c r="DJ28" s="812"/>
      <c r="DK28" s="813"/>
      <c r="DL28" s="811"/>
      <c r="DM28" s="812"/>
      <c r="DN28" s="812"/>
      <c r="DO28" s="812"/>
      <c r="DP28" s="813"/>
      <c r="DQ28" s="811"/>
      <c r="DR28" s="812"/>
      <c r="DS28" s="812"/>
      <c r="DT28" s="812"/>
      <c r="DU28" s="813"/>
      <c r="DV28" s="808"/>
      <c r="DW28" s="809"/>
      <c r="DX28" s="809"/>
      <c r="DY28" s="809"/>
      <c r="DZ28" s="814"/>
      <c r="EA28" s="224"/>
    </row>
    <row r="29" spans="1:131" ht="26.25" customHeight="1" x14ac:dyDescent="0.2">
      <c r="A29" s="237">
        <v>2</v>
      </c>
      <c r="B29" s="815" t="s">
        <v>550</v>
      </c>
      <c r="C29" s="816"/>
      <c r="D29" s="816"/>
      <c r="E29" s="816"/>
      <c r="F29" s="816"/>
      <c r="G29" s="816"/>
      <c r="H29" s="816"/>
      <c r="I29" s="816"/>
      <c r="J29" s="816"/>
      <c r="K29" s="816"/>
      <c r="L29" s="816"/>
      <c r="M29" s="816"/>
      <c r="N29" s="816"/>
      <c r="O29" s="816"/>
      <c r="P29" s="817"/>
      <c r="Q29" s="818">
        <v>7821</v>
      </c>
      <c r="R29" s="819"/>
      <c r="S29" s="819"/>
      <c r="T29" s="819"/>
      <c r="U29" s="819"/>
      <c r="V29" s="819">
        <v>7683</v>
      </c>
      <c r="W29" s="819"/>
      <c r="X29" s="819"/>
      <c r="Y29" s="819"/>
      <c r="Z29" s="819"/>
      <c r="AA29" s="819">
        <v>138</v>
      </c>
      <c r="AB29" s="819"/>
      <c r="AC29" s="819"/>
      <c r="AD29" s="819"/>
      <c r="AE29" s="820"/>
      <c r="AF29" s="821">
        <v>138</v>
      </c>
      <c r="AG29" s="822"/>
      <c r="AH29" s="822"/>
      <c r="AI29" s="822"/>
      <c r="AJ29" s="823"/>
      <c r="AK29" s="869">
        <v>1074</v>
      </c>
      <c r="AL29" s="865"/>
      <c r="AM29" s="865"/>
      <c r="AN29" s="865"/>
      <c r="AO29" s="865"/>
      <c r="AP29" s="865" t="s">
        <v>485</v>
      </c>
      <c r="AQ29" s="865"/>
      <c r="AR29" s="865"/>
      <c r="AS29" s="865"/>
      <c r="AT29" s="865"/>
      <c r="AU29" s="865" t="s">
        <v>485</v>
      </c>
      <c r="AV29" s="865"/>
      <c r="AW29" s="865"/>
      <c r="AX29" s="865"/>
      <c r="AY29" s="865"/>
      <c r="AZ29" s="866" t="s">
        <v>485</v>
      </c>
      <c r="BA29" s="866"/>
      <c r="BB29" s="866"/>
      <c r="BC29" s="866"/>
      <c r="BD29" s="866"/>
      <c r="BE29" s="867"/>
      <c r="BF29" s="867"/>
      <c r="BG29" s="867"/>
      <c r="BH29" s="867"/>
      <c r="BI29" s="868"/>
      <c r="BJ29" s="226"/>
      <c r="BK29" s="226"/>
      <c r="BL29" s="226"/>
      <c r="BM29" s="226"/>
      <c r="BN29" s="226"/>
      <c r="BO29" s="236"/>
      <c r="BP29" s="236"/>
      <c r="BQ29" s="233">
        <v>23</v>
      </c>
      <c r="BR29" s="234"/>
      <c r="BS29" s="808"/>
      <c r="BT29" s="809"/>
      <c r="BU29" s="809"/>
      <c r="BV29" s="809"/>
      <c r="BW29" s="809"/>
      <c r="BX29" s="809"/>
      <c r="BY29" s="809"/>
      <c r="BZ29" s="809"/>
      <c r="CA29" s="809"/>
      <c r="CB29" s="809"/>
      <c r="CC29" s="809"/>
      <c r="CD29" s="809"/>
      <c r="CE29" s="809"/>
      <c r="CF29" s="809"/>
      <c r="CG29" s="810"/>
      <c r="CH29" s="811"/>
      <c r="CI29" s="812"/>
      <c r="CJ29" s="812"/>
      <c r="CK29" s="812"/>
      <c r="CL29" s="813"/>
      <c r="CM29" s="811"/>
      <c r="CN29" s="812"/>
      <c r="CO29" s="812"/>
      <c r="CP29" s="812"/>
      <c r="CQ29" s="813"/>
      <c r="CR29" s="811"/>
      <c r="CS29" s="812"/>
      <c r="CT29" s="812"/>
      <c r="CU29" s="812"/>
      <c r="CV29" s="813"/>
      <c r="CW29" s="811"/>
      <c r="CX29" s="812"/>
      <c r="CY29" s="812"/>
      <c r="CZ29" s="812"/>
      <c r="DA29" s="813"/>
      <c r="DB29" s="811"/>
      <c r="DC29" s="812"/>
      <c r="DD29" s="812"/>
      <c r="DE29" s="812"/>
      <c r="DF29" s="813"/>
      <c r="DG29" s="811"/>
      <c r="DH29" s="812"/>
      <c r="DI29" s="812"/>
      <c r="DJ29" s="812"/>
      <c r="DK29" s="813"/>
      <c r="DL29" s="811"/>
      <c r="DM29" s="812"/>
      <c r="DN29" s="812"/>
      <c r="DO29" s="812"/>
      <c r="DP29" s="813"/>
      <c r="DQ29" s="811"/>
      <c r="DR29" s="812"/>
      <c r="DS29" s="812"/>
      <c r="DT29" s="812"/>
      <c r="DU29" s="813"/>
      <c r="DV29" s="808"/>
      <c r="DW29" s="809"/>
      <c r="DX29" s="809"/>
      <c r="DY29" s="809"/>
      <c r="DZ29" s="814"/>
      <c r="EA29" s="224"/>
    </row>
    <row r="30" spans="1:131" ht="26.25" customHeight="1" x14ac:dyDescent="0.2">
      <c r="A30" s="237">
        <v>3</v>
      </c>
      <c r="B30" s="815" t="s">
        <v>551</v>
      </c>
      <c r="C30" s="816"/>
      <c r="D30" s="816"/>
      <c r="E30" s="816"/>
      <c r="F30" s="816"/>
      <c r="G30" s="816"/>
      <c r="H30" s="816"/>
      <c r="I30" s="816"/>
      <c r="J30" s="816"/>
      <c r="K30" s="816"/>
      <c r="L30" s="816"/>
      <c r="M30" s="816"/>
      <c r="N30" s="816"/>
      <c r="O30" s="816"/>
      <c r="P30" s="817"/>
      <c r="Q30" s="818">
        <v>1222</v>
      </c>
      <c r="R30" s="819"/>
      <c r="S30" s="819"/>
      <c r="T30" s="819"/>
      <c r="U30" s="819"/>
      <c r="V30" s="819">
        <v>1220</v>
      </c>
      <c r="W30" s="819"/>
      <c r="X30" s="819"/>
      <c r="Y30" s="819"/>
      <c r="Z30" s="819"/>
      <c r="AA30" s="819">
        <v>2</v>
      </c>
      <c r="AB30" s="819"/>
      <c r="AC30" s="819"/>
      <c r="AD30" s="819"/>
      <c r="AE30" s="820"/>
      <c r="AF30" s="821">
        <v>2</v>
      </c>
      <c r="AG30" s="822"/>
      <c r="AH30" s="822"/>
      <c r="AI30" s="822"/>
      <c r="AJ30" s="823"/>
      <c r="AK30" s="869">
        <v>240</v>
      </c>
      <c r="AL30" s="865"/>
      <c r="AM30" s="865"/>
      <c r="AN30" s="865"/>
      <c r="AO30" s="865"/>
      <c r="AP30" s="865" t="s">
        <v>485</v>
      </c>
      <c r="AQ30" s="865"/>
      <c r="AR30" s="865"/>
      <c r="AS30" s="865"/>
      <c r="AT30" s="865"/>
      <c r="AU30" s="865" t="s">
        <v>485</v>
      </c>
      <c r="AV30" s="865"/>
      <c r="AW30" s="865"/>
      <c r="AX30" s="865"/>
      <c r="AY30" s="865"/>
      <c r="AZ30" s="866" t="s">
        <v>485</v>
      </c>
      <c r="BA30" s="866"/>
      <c r="BB30" s="866"/>
      <c r="BC30" s="866"/>
      <c r="BD30" s="866"/>
      <c r="BE30" s="867"/>
      <c r="BF30" s="867"/>
      <c r="BG30" s="867"/>
      <c r="BH30" s="867"/>
      <c r="BI30" s="868"/>
      <c r="BJ30" s="226"/>
      <c r="BK30" s="226"/>
      <c r="BL30" s="226"/>
      <c r="BM30" s="226"/>
      <c r="BN30" s="226"/>
      <c r="BO30" s="236"/>
      <c r="BP30" s="236"/>
      <c r="BQ30" s="233">
        <v>24</v>
      </c>
      <c r="BR30" s="234"/>
      <c r="BS30" s="808"/>
      <c r="BT30" s="809"/>
      <c r="BU30" s="809"/>
      <c r="BV30" s="809"/>
      <c r="BW30" s="809"/>
      <c r="BX30" s="809"/>
      <c r="BY30" s="809"/>
      <c r="BZ30" s="809"/>
      <c r="CA30" s="809"/>
      <c r="CB30" s="809"/>
      <c r="CC30" s="809"/>
      <c r="CD30" s="809"/>
      <c r="CE30" s="809"/>
      <c r="CF30" s="809"/>
      <c r="CG30" s="810"/>
      <c r="CH30" s="811"/>
      <c r="CI30" s="812"/>
      <c r="CJ30" s="812"/>
      <c r="CK30" s="812"/>
      <c r="CL30" s="813"/>
      <c r="CM30" s="811"/>
      <c r="CN30" s="812"/>
      <c r="CO30" s="812"/>
      <c r="CP30" s="812"/>
      <c r="CQ30" s="813"/>
      <c r="CR30" s="811"/>
      <c r="CS30" s="812"/>
      <c r="CT30" s="812"/>
      <c r="CU30" s="812"/>
      <c r="CV30" s="813"/>
      <c r="CW30" s="811"/>
      <c r="CX30" s="812"/>
      <c r="CY30" s="812"/>
      <c r="CZ30" s="812"/>
      <c r="DA30" s="813"/>
      <c r="DB30" s="811"/>
      <c r="DC30" s="812"/>
      <c r="DD30" s="812"/>
      <c r="DE30" s="812"/>
      <c r="DF30" s="813"/>
      <c r="DG30" s="811"/>
      <c r="DH30" s="812"/>
      <c r="DI30" s="812"/>
      <c r="DJ30" s="812"/>
      <c r="DK30" s="813"/>
      <c r="DL30" s="811"/>
      <c r="DM30" s="812"/>
      <c r="DN30" s="812"/>
      <c r="DO30" s="812"/>
      <c r="DP30" s="813"/>
      <c r="DQ30" s="811"/>
      <c r="DR30" s="812"/>
      <c r="DS30" s="812"/>
      <c r="DT30" s="812"/>
      <c r="DU30" s="813"/>
      <c r="DV30" s="808"/>
      <c r="DW30" s="809"/>
      <c r="DX30" s="809"/>
      <c r="DY30" s="809"/>
      <c r="DZ30" s="814"/>
      <c r="EA30" s="224"/>
    </row>
    <row r="31" spans="1:131" ht="26.25" customHeight="1" x14ac:dyDescent="0.2">
      <c r="A31" s="237">
        <v>4</v>
      </c>
      <c r="B31" s="815" t="s">
        <v>546</v>
      </c>
      <c r="C31" s="816"/>
      <c r="D31" s="816"/>
      <c r="E31" s="816"/>
      <c r="F31" s="816"/>
      <c r="G31" s="816"/>
      <c r="H31" s="816"/>
      <c r="I31" s="816"/>
      <c r="J31" s="816"/>
      <c r="K31" s="816"/>
      <c r="L31" s="816"/>
      <c r="M31" s="816"/>
      <c r="N31" s="816"/>
      <c r="O31" s="816"/>
      <c r="P31" s="817"/>
      <c r="Q31" s="818">
        <v>1878</v>
      </c>
      <c r="R31" s="819"/>
      <c r="S31" s="819"/>
      <c r="T31" s="819"/>
      <c r="U31" s="819"/>
      <c r="V31" s="819">
        <v>1764</v>
      </c>
      <c r="W31" s="819"/>
      <c r="X31" s="819"/>
      <c r="Y31" s="819"/>
      <c r="Z31" s="819"/>
      <c r="AA31" s="819">
        <v>114</v>
      </c>
      <c r="AB31" s="819"/>
      <c r="AC31" s="819"/>
      <c r="AD31" s="819"/>
      <c r="AE31" s="820"/>
      <c r="AF31" s="821">
        <v>2145</v>
      </c>
      <c r="AG31" s="822"/>
      <c r="AH31" s="822"/>
      <c r="AI31" s="822"/>
      <c r="AJ31" s="823"/>
      <c r="AK31" s="870">
        <v>146</v>
      </c>
      <c r="AL31" s="871"/>
      <c r="AM31" s="871"/>
      <c r="AN31" s="871"/>
      <c r="AO31" s="869"/>
      <c r="AP31" s="872">
        <v>1450</v>
      </c>
      <c r="AQ31" s="871"/>
      <c r="AR31" s="871"/>
      <c r="AS31" s="871"/>
      <c r="AT31" s="869"/>
      <c r="AU31" s="872">
        <v>877</v>
      </c>
      <c r="AV31" s="871"/>
      <c r="AW31" s="871"/>
      <c r="AX31" s="871"/>
      <c r="AY31" s="869"/>
      <c r="AZ31" s="866"/>
      <c r="BA31" s="866"/>
      <c r="BB31" s="866"/>
      <c r="BC31" s="866"/>
      <c r="BD31" s="866"/>
      <c r="BE31" s="867" t="s">
        <v>389</v>
      </c>
      <c r="BF31" s="867"/>
      <c r="BG31" s="867"/>
      <c r="BH31" s="867"/>
      <c r="BI31" s="868"/>
      <c r="BJ31" s="226"/>
      <c r="BK31" s="226"/>
      <c r="BL31" s="226"/>
      <c r="BM31" s="226"/>
      <c r="BN31" s="226"/>
      <c r="BO31" s="236"/>
      <c r="BP31" s="236"/>
      <c r="BQ31" s="233">
        <v>25</v>
      </c>
      <c r="BR31" s="234"/>
      <c r="BS31" s="808"/>
      <c r="BT31" s="809"/>
      <c r="BU31" s="809"/>
      <c r="BV31" s="809"/>
      <c r="BW31" s="809"/>
      <c r="BX31" s="809"/>
      <c r="BY31" s="809"/>
      <c r="BZ31" s="809"/>
      <c r="CA31" s="809"/>
      <c r="CB31" s="809"/>
      <c r="CC31" s="809"/>
      <c r="CD31" s="809"/>
      <c r="CE31" s="809"/>
      <c r="CF31" s="809"/>
      <c r="CG31" s="810"/>
      <c r="CH31" s="811"/>
      <c r="CI31" s="812"/>
      <c r="CJ31" s="812"/>
      <c r="CK31" s="812"/>
      <c r="CL31" s="813"/>
      <c r="CM31" s="811"/>
      <c r="CN31" s="812"/>
      <c r="CO31" s="812"/>
      <c r="CP31" s="812"/>
      <c r="CQ31" s="813"/>
      <c r="CR31" s="811"/>
      <c r="CS31" s="812"/>
      <c r="CT31" s="812"/>
      <c r="CU31" s="812"/>
      <c r="CV31" s="813"/>
      <c r="CW31" s="811"/>
      <c r="CX31" s="812"/>
      <c r="CY31" s="812"/>
      <c r="CZ31" s="812"/>
      <c r="DA31" s="813"/>
      <c r="DB31" s="811"/>
      <c r="DC31" s="812"/>
      <c r="DD31" s="812"/>
      <c r="DE31" s="812"/>
      <c r="DF31" s="813"/>
      <c r="DG31" s="811"/>
      <c r="DH31" s="812"/>
      <c r="DI31" s="812"/>
      <c r="DJ31" s="812"/>
      <c r="DK31" s="813"/>
      <c r="DL31" s="811"/>
      <c r="DM31" s="812"/>
      <c r="DN31" s="812"/>
      <c r="DO31" s="812"/>
      <c r="DP31" s="813"/>
      <c r="DQ31" s="811"/>
      <c r="DR31" s="812"/>
      <c r="DS31" s="812"/>
      <c r="DT31" s="812"/>
      <c r="DU31" s="813"/>
      <c r="DV31" s="808"/>
      <c r="DW31" s="809"/>
      <c r="DX31" s="809"/>
      <c r="DY31" s="809"/>
      <c r="DZ31" s="814"/>
      <c r="EA31" s="224"/>
    </row>
    <row r="32" spans="1:131" ht="26.25" customHeight="1" x14ac:dyDescent="0.2">
      <c r="A32" s="237">
        <v>5</v>
      </c>
      <c r="B32" s="815" t="s">
        <v>548</v>
      </c>
      <c r="C32" s="816"/>
      <c r="D32" s="816"/>
      <c r="E32" s="816"/>
      <c r="F32" s="816"/>
      <c r="G32" s="816"/>
      <c r="H32" s="816"/>
      <c r="I32" s="816"/>
      <c r="J32" s="816"/>
      <c r="K32" s="816"/>
      <c r="L32" s="816"/>
      <c r="M32" s="816"/>
      <c r="N32" s="816"/>
      <c r="O32" s="816"/>
      <c r="P32" s="817"/>
      <c r="Q32" s="818">
        <v>75</v>
      </c>
      <c r="R32" s="819"/>
      <c r="S32" s="819"/>
      <c r="T32" s="819"/>
      <c r="U32" s="819"/>
      <c r="V32" s="819">
        <v>71</v>
      </c>
      <c r="W32" s="819"/>
      <c r="X32" s="819"/>
      <c r="Y32" s="819"/>
      <c r="Z32" s="819"/>
      <c r="AA32" s="819">
        <v>4</v>
      </c>
      <c r="AB32" s="819"/>
      <c r="AC32" s="819"/>
      <c r="AD32" s="819"/>
      <c r="AE32" s="820"/>
      <c r="AF32" s="821">
        <v>137</v>
      </c>
      <c r="AG32" s="822"/>
      <c r="AH32" s="822"/>
      <c r="AI32" s="822"/>
      <c r="AJ32" s="823"/>
      <c r="AK32" s="870">
        <v>27</v>
      </c>
      <c r="AL32" s="871"/>
      <c r="AM32" s="871"/>
      <c r="AN32" s="871"/>
      <c r="AO32" s="869"/>
      <c r="AP32" s="872">
        <v>748</v>
      </c>
      <c r="AQ32" s="871"/>
      <c r="AR32" s="871"/>
      <c r="AS32" s="871"/>
      <c r="AT32" s="869"/>
      <c r="AU32" s="872">
        <v>747</v>
      </c>
      <c r="AV32" s="871"/>
      <c r="AW32" s="871"/>
      <c r="AX32" s="871"/>
      <c r="AY32" s="869"/>
      <c r="AZ32" s="866"/>
      <c r="BA32" s="866"/>
      <c r="BB32" s="866"/>
      <c r="BC32" s="866"/>
      <c r="BD32" s="866"/>
      <c r="BE32" s="867" t="s">
        <v>389</v>
      </c>
      <c r="BF32" s="867"/>
      <c r="BG32" s="867"/>
      <c r="BH32" s="867"/>
      <c r="BI32" s="868"/>
      <c r="BJ32" s="226"/>
      <c r="BK32" s="226"/>
      <c r="BL32" s="226"/>
      <c r="BM32" s="226"/>
      <c r="BN32" s="226"/>
      <c r="BO32" s="236"/>
      <c r="BP32" s="236"/>
      <c r="BQ32" s="233">
        <v>26</v>
      </c>
      <c r="BR32" s="234"/>
      <c r="BS32" s="808"/>
      <c r="BT32" s="809"/>
      <c r="BU32" s="809"/>
      <c r="BV32" s="809"/>
      <c r="BW32" s="809"/>
      <c r="BX32" s="809"/>
      <c r="BY32" s="809"/>
      <c r="BZ32" s="809"/>
      <c r="CA32" s="809"/>
      <c r="CB32" s="809"/>
      <c r="CC32" s="809"/>
      <c r="CD32" s="809"/>
      <c r="CE32" s="809"/>
      <c r="CF32" s="809"/>
      <c r="CG32" s="810"/>
      <c r="CH32" s="811"/>
      <c r="CI32" s="812"/>
      <c r="CJ32" s="812"/>
      <c r="CK32" s="812"/>
      <c r="CL32" s="813"/>
      <c r="CM32" s="811"/>
      <c r="CN32" s="812"/>
      <c r="CO32" s="812"/>
      <c r="CP32" s="812"/>
      <c r="CQ32" s="813"/>
      <c r="CR32" s="811"/>
      <c r="CS32" s="812"/>
      <c r="CT32" s="812"/>
      <c r="CU32" s="812"/>
      <c r="CV32" s="813"/>
      <c r="CW32" s="811"/>
      <c r="CX32" s="812"/>
      <c r="CY32" s="812"/>
      <c r="CZ32" s="812"/>
      <c r="DA32" s="813"/>
      <c r="DB32" s="811"/>
      <c r="DC32" s="812"/>
      <c r="DD32" s="812"/>
      <c r="DE32" s="812"/>
      <c r="DF32" s="813"/>
      <c r="DG32" s="811"/>
      <c r="DH32" s="812"/>
      <c r="DI32" s="812"/>
      <c r="DJ32" s="812"/>
      <c r="DK32" s="813"/>
      <c r="DL32" s="811"/>
      <c r="DM32" s="812"/>
      <c r="DN32" s="812"/>
      <c r="DO32" s="812"/>
      <c r="DP32" s="813"/>
      <c r="DQ32" s="811"/>
      <c r="DR32" s="812"/>
      <c r="DS32" s="812"/>
      <c r="DT32" s="812"/>
      <c r="DU32" s="813"/>
      <c r="DV32" s="808"/>
      <c r="DW32" s="809"/>
      <c r="DX32" s="809"/>
      <c r="DY32" s="809"/>
      <c r="DZ32" s="814"/>
      <c r="EA32" s="224"/>
    </row>
    <row r="33" spans="1:131" ht="26.25" customHeight="1" x14ac:dyDescent="0.2">
      <c r="A33" s="237">
        <v>6</v>
      </c>
      <c r="B33" s="815" t="s">
        <v>547</v>
      </c>
      <c r="C33" s="816"/>
      <c r="D33" s="816"/>
      <c r="E33" s="816"/>
      <c r="F33" s="816"/>
      <c r="G33" s="816"/>
      <c r="H33" s="816"/>
      <c r="I33" s="816"/>
      <c r="J33" s="816"/>
      <c r="K33" s="816"/>
      <c r="L33" s="816"/>
      <c r="M33" s="816"/>
      <c r="N33" s="816"/>
      <c r="O33" s="816"/>
      <c r="P33" s="817"/>
      <c r="Q33" s="818">
        <v>2492</v>
      </c>
      <c r="R33" s="819"/>
      <c r="S33" s="819"/>
      <c r="T33" s="819"/>
      <c r="U33" s="819"/>
      <c r="V33" s="819">
        <v>2465</v>
      </c>
      <c r="W33" s="819"/>
      <c r="X33" s="819"/>
      <c r="Y33" s="819"/>
      <c r="Z33" s="819"/>
      <c r="AA33" s="819">
        <v>27</v>
      </c>
      <c r="AB33" s="819"/>
      <c r="AC33" s="819"/>
      <c r="AD33" s="819"/>
      <c r="AE33" s="820"/>
      <c r="AF33" s="821">
        <v>696</v>
      </c>
      <c r="AG33" s="822"/>
      <c r="AH33" s="822"/>
      <c r="AI33" s="822"/>
      <c r="AJ33" s="823"/>
      <c r="AK33" s="870">
        <v>1452</v>
      </c>
      <c r="AL33" s="871"/>
      <c r="AM33" s="871"/>
      <c r="AN33" s="871"/>
      <c r="AO33" s="869"/>
      <c r="AP33" s="872">
        <v>23913</v>
      </c>
      <c r="AQ33" s="871"/>
      <c r="AR33" s="871"/>
      <c r="AS33" s="871"/>
      <c r="AT33" s="869"/>
      <c r="AU33" s="872">
        <v>14731</v>
      </c>
      <c r="AV33" s="871"/>
      <c r="AW33" s="871"/>
      <c r="AX33" s="871"/>
      <c r="AY33" s="869"/>
      <c r="AZ33" s="866"/>
      <c r="BA33" s="866"/>
      <c r="BB33" s="866"/>
      <c r="BC33" s="866"/>
      <c r="BD33" s="866"/>
      <c r="BE33" s="867" t="s">
        <v>389</v>
      </c>
      <c r="BF33" s="867"/>
      <c r="BG33" s="867"/>
      <c r="BH33" s="867"/>
      <c r="BI33" s="868"/>
      <c r="BJ33" s="226"/>
      <c r="BK33" s="226"/>
      <c r="BL33" s="226"/>
      <c r="BM33" s="226"/>
      <c r="BN33" s="226"/>
      <c r="BO33" s="236"/>
      <c r="BP33" s="236"/>
      <c r="BQ33" s="233">
        <v>27</v>
      </c>
      <c r="BR33" s="234"/>
      <c r="BS33" s="808"/>
      <c r="BT33" s="809"/>
      <c r="BU33" s="809"/>
      <c r="BV33" s="809"/>
      <c r="BW33" s="809"/>
      <c r="BX33" s="809"/>
      <c r="BY33" s="809"/>
      <c r="BZ33" s="809"/>
      <c r="CA33" s="809"/>
      <c r="CB33" s="809"/>
      <c r="CC33" s="809"/>
      <c r="CD33" s="809"/>
      <c r="CE33" s="809"/>
      <c r="CF33" s="809"/>
      <c r="CG33" s="810"/>
      <c r="CH33" s="811"/>
      <c r="CI33" s="812"/>
      <c r="CJ33" s="812"/>
      <c r="CK33" s="812"/>
      <c r="CL33" s="813"/>
      <c r="CM33" s="811"/>
      <c r="CN33" s="812"/>
      <c r="CO33" s="812"/>
      <c r="CP33" s="812"/>
      <c r="CQ33" s="813"/>
      <c r="CR33" s="811"/>
      <c r="CS33" s="812"/>
      <c r="CT33" s="812"/>
      <c r="CU33" s="812"/>
      <c r="CV33" s="813"/>
      <c r="CW33" s="811"/>
      <c r="CX33" s="812"/>
      <c r="CY33" s="812"/>
      <c r="CZ33" s="812"/>
      <c r="DA33" s="813"/>
      <c r="DB33" s="811"/>
      <c r="DC33" s="812"/>
      <c r="DD33" s="812"/>
      <c r="DE33" s="812"/>
      <c r="DF33" s="813"/>
      <c r="DG33" s="811"/>
      <c r="DH33" s="812"/>
      <c r="DI33" s="812"/>
      <c r="DJ33" s="812"/>
      <c r="DK33" s="813"/>
      <c r="DL33" s="811"/>
      <c r="DM33" s="812"/>
      <c r="DN33" s="812"/>
      <c r="DO33" s="812"/>
      <c r="DP33" s="813"/>
      <c r="DQ33" s="811"/>
      <c r="DR33" s="812"/>
      <c r="DS33" s="812"/>
      <c r="DT33" s="812"/>
      <c r="DU33" s="813"/>
      <c r="DV33" s="808"/>
      <c r="DW33" s="809"/>
      <c r="DX33" s="809"/>
      <c r="DY33" s="809"/>
      <c r="DZ33" s="814"/>
      <c r="EA33" s="224"/>
    </row>
    <row r="34" spans="1:131" ht="26.25" customHeight="1" x14ac:dyDescent="0.2">
      <c r="A34" s="237">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69"/>
      <c r="AL34" s="865"/>
      <c r="AM34" s="865"/>
      <c r="AN34" s="865"/>
      <c r="AO34" s="865"/>
      <c r="AP34" s="865"/>
      <c r="AQ34" s="865"/>
      <c r="AR34" s="865"/>
      <c r="AS34" s="865"/>
      <c r="AT34" s="865"/>
      <c r="AU34" s="865"/>
      <c r="AV34" s="865"/>
      <c r="AW34" s="865"/>
      <c r="AX34" s="865"/>
      <c r="AY34" s="865"/>
      <c r="AZ34" s="866"/>
      <c r="BA34" s="866"/>
      <c r="BB34" s="866"/>
      <c r="BC34" s="866"/>
      <c r="BD34" s="866"/>
      <c r="BE34" s="867"/>
      <c r="BF34" s="867"/>
      <c r="BG34" s="867"/>
      <c r="BH34" s="867"/>
      <c r="BI34" s="868"/>
      <c r="BJ34" s="226"/>
      <c r="BK34" s="226"/>
      <c r="BL34" s="226"/>
      <c r="BM34" s="226"/>
      <c r="BN34" s="226"/>
      <c r="BO34" s="236"/>
      <c r="BP34" s="236"/>
      <c r="BQ34" s="233">
        <v>28</v>
      </c>
      <c r="BR34" s="234"/>
      <c r="BS34" s="808"/>
      <c r="BT34" s="809"/>
      <c r="BU34" s="809"/>
      <c r="BV34" s="809"/>
      <c r="BW34" s="809"/>
      <c r="BX34" s="809"/>
      <c r="BY34" s="809"/>
      <c r="BZ34" s="809"/>
      <c r="CA34" s="809"/>
      <c r="CB34" s="809"/>
      <c r="CC34" s="809"/>
      <c r="CD34" s="809"/>
      <c r="CE34" s="809"/>
      <c r="CF34" s="809"/>
      <c r="CG34" s="810"/>
      <c r="CH34" s="811"/>
      <c r="CI34" s="812"/>
      <c r="CJ34" s="812"/>
      <c r="CK34" s="812"/>
      <c r="CL34" s="813"/>
      <c r="CM34" s="811"/>
      <c r="CN34" s="812"/>
      <c r="CO34" s="812"/>
      <c r="CP34" s="812"/>
      <c r="CQ34" s="813"/>
      <c r="CR34" s="811"/>
      <c r="CS34" s="812"/>
      <c r="CT34" s="812"/>
      <c r="CU34" s="812"/>
      <c r="CV34" s="813"/>
      <c r="CW34" s="811"/>
      <c r="CX34" s="812"/>
      <c r="CY34" s="812"/>
      <c r="CZ34" s="812"/>
      <c r="DA34" s="813"/>
      <c r="DB34" s="811"/>
      <c r="DC34" s="812"/>
      <c r="DD34" s="812"/>
      <c r="DE34" s="812"/>
      <c r="DF34" s="813"/>
      <c r="DG34" s="811"/>
      <c r="DH34" s="812"/>
      <c r="DI34" s="812"/>
      <c r="DJ34" s="812"/>
      <c r="DK34" s="813"/>
      <c r="DL34" s="811"/>
      <c r="DM34" s="812"/>
      <c r="DN34" s="812"/>
      <c r="DO34" s="812"/>
      <c r="DP34" s="813"/>
      <c r="DQ34" s="811"/>
      <c r="DR34" s="812"/>
      <c r="DS34" s="812"/>
      <c r="DT34" s="812"/>
      <c r="DU34" s="813"/>
      <c r="DV34" s="808"/>
      <c r="DW34" s="809"/>
      <c r="DX34" s="809"/>
      <c r="DY34" s="809"/>
      <c r="DZ34" s="814"/>
      <c r="EA34" s="224"/>
    </row>
    <row r="35" spans="1:131" ht="26.25" customHeight="1" x14ac:dyDescent="0.2">
      <c r="A35" s="237">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69"/>
      <c r="AL35" s="865"/>
      <c r="AM35" s="865"/>
      <c r="AN35" s="865"/>
      <c r="AO35" s="865"/>
      <c r="AP35" s="865"/>
      <c r="AQ35" s="865"/>
      <c r="AR35" s="865"/>
      <c r="AS35" s="865"/>
      <c r="AT35" s="865"/>
      <c r="AU35" s="865"/>
      <c r="AV35" s="865"/>
      <c r="AW35" s="865"/>
      <c r="AX35" s="865"/>
      <c r="AY35" s="865"/>
      <c r="AZ35" s="866"/>
      <c r="BA35" s="866"/>
      <c r="BB35" s="866"/>
      <c r="BC35" s="866"/>
      <c r="BD35" s="866"/>
      <c r="BE35" s="867"/>
      <c r="BF35" s="867"/>
      <c r="BG35" s="867"/>
      <c r="BH35" s="867"/>
      <c r="BI35" s="868"/>
      <c r="BJ35" s="226"/>
      <c r="BK35" s="226"/>
      <c r="BL35" s="226"/>
      <c r="BM35" s="226"/>
      <c r="BN35" s="226"/>
      <c r="BO35" s="236"/>
      <c r="BP35" s="236"/>
      <c r="BQ35" s="233">
        <v>29</v>
      </c>
      <c r="BR35" s="234"/>
      <c r="BS35" s="808"/>
      <c r="BT35" s="809"/>
      <c r="BU35" s="809"/>
      <c r="BV35" s="809"/>
      <c r="BW35" s="809"/>
      <c r="BX35" s="809"/>
      <c r="BY35" s="809"/>
      <c r="BZ35" s="809"/>
      <c r="CA35" s="809"/>
      <c r="CB35" s="809"/>
      <c r="CC35" s="809"/>
      <c r="CD35" s="809"/>
      <c r="CE35" s="809"/>
      <c r="CF35" s="809"/>
      <c r="CG35" s="810"/>
      <c r="CH35" s="811"/>
      <c r="CI35" s="812"/>
      <c r="CJ35" s="812"/>
      <c r="CK35" s="812"/>
      <c r="CL35" s="813"/>
      <c r="CM35" s="811"/>
      <c r="CN35" s="812"/>
      <c r="CO35" s="812"/>
      <c r="CP35" s="812"/>
      <c r="CQ35" s="813"/>
      <c r="CR35" s="811"/>
      <c r="CS35" s="812"/>
      <c r="CT35" s="812"/>
      <c r="CU35" s="812"/>
      <c r="CV35" s="813"/>
      <c r="CW35" s="811"/>
      <c r="CX35" s="812"/>
      <c r="CY35" s="812"/>
      <c r="CZ35" s="812"/>
      <c r="DA35" s="813"/>
      <c r="DB35" s="811"/>
      <c r="DC35" s="812"/>
      <c r="DD35" s="812"/>
      <c r="DE35" s="812"/>
      <c r="DF35" s="813"/>
      <c r="DG35" s="811"/>
      <c r="DH35" s="812"/>
      <c r="DI35" s="812"/>
      <c r="DJ35" s="812"/>
      <c r="DK35" s="813"/>
      <c r="DL35" s="811"/>
      <c r="DM35" s="812"/>
      <c r="DN35" s="812"/>
      <c r="DO35" s="812"/>
      <c r="DP35" s="813"/>
      <c r="DQ35" s="811"/>
      <c r="DR35" s="812"/>
      <c r="DS35" s="812"/>
      <c r="DT35" s="812"/>
      <c r="DU35" s="813"/>
      <c r="DV35" s="808"/>
      <c r="DW35" s="809"/>
      <c r="DX35" s="809"/>
      <c r="DY35" s="809"/>
      <c r="DZ35" s="814"/>
      <c r="EA35" s="224"/>
    </row>
    <row r="36" spans="1:131" ht="26.25" customHeight="1" x14ac:dyDescent="0.2">
      <c r="A36" s="237">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69"/>
      <c r="AL36" s="865"/>
      <c r="AM36" s="865"/>
      <c r="AN36" s="865"/>
      <c r="AO36" s="865"/>
      <c r="AP36" s="865"/>
      <c r="AQ36" s="865"/>
      <c r="AR36" s="865"/>
      <c r="AS36" s="865"/>
      <c r="AT36" s="865"/>
      <c r="AU36" s="865"/>
      <c r="AV36" s="865"/>
      <c r="AW36" s="865"/>
      <c r="AX36" s="865"/>
      <c r="AY36" s="865"/>
      <c r="AZ36" s="866"/>
      <c r="BA36" s="866"/>
      <c r="BB36" s="866"/>
      <c r="BC36" s="866"/>
      <c r="BD36" s="866"/>
      <c r="BE36" s="867"/>
      <c r="BF36" s="867"/>
      <c r="BG36" s="867"/>
      <c r="BH36" s="867"/>
      <c r="BI36" s="868"/>
      <c r="BJ36" s="226"/>
      <c r="BK36" s="226"/>
      <c r="BL36" s="226"/>
      <c r="BM36" s="226"/>
      <c r="BN36" s="226"/>
      <c r="BO36" s="236"/>
      <c r="BP36" s="236"/>
      <c r="BQ36" s="233">
        <v>30</v>
      </c>
      <c r="BR36" s="234"/>
      <c r="BS36" s="808"/>
      <c r="BT36" s="809"/>
      <c r="BU36" s="809"/>
      <c r="BV36" s="809"/>
      <c r="BW36" s="809"/>
      <c r="BX36" s="809"/>
      <c r="BY36" s="809"/>
      <c r="BZ36" s="809"/>
      <c r="CA36" s="809"/>
      <c r="CB36" s="809"/>
      <c r="CC36" s="809"/>
      <c r="CD36" s="809"/>
      <c r="CE36" s="809"/>
      <c r="CF36" s="809"/>
      <c r="CG36" s="810"/>
      <c r="CH36" s="811"/>
      <c r="CI36" s="812"/>
      <c r="CJ36" s="812"/>
      <c r="CK36" s="812"/>
      <c r="CL36" s="813"/>
      <c r="CM36" s="811"/>
      <c r="CN36" s="812"/>
      <c r="CO36" s="812"/>
      <c r="CP36" s="812"/>
      <c r="CQ36" s="813"/>
      <c r="CR36" s="811"/>
      <c r="CS36" s="812"/>
      <c r="CT36" s="812"/>
      <c r="CU36" s="812"/>
      <c r="CV36" s="813"/>
      <c r="CW36" s="811"/>
      <c r="CX36" s="812"/>
      <c r="CY36" s="812"/>
      <c r="CZ36" s="812"/>
      <c r="DA36" s="813"/>
      <c r="DB36" s="811"/>
      <c r="DC36" s="812"/>
      <c r="DD36" s="812"/>
      <c r="DE36" s="812"/>
      <c r="DF36" s="813"/>
      <c r="DG36" s="811"/>
      <c r="DH36" s="812"/>
      <c r="DI36" s="812"/>
      <c r="DJ36" s="812"/>
      <c r="DK36" s="813"/>
      <c r="DL36" s="811"/>
      <c r="DM36" s="812"/>
      <c r="DN36" s="812"/>
      <c r="DO36" s="812"/>
      <c r="DP36" s="813"/>
      <c r="DQ36" s="811"/>
      <c r="DR36" s="812"/>
      <c r="DS36" s="812"/>
      <c r="DT36" s="812"/>
      <c r="DU36" s="813"/>
      <c r="DV36" s="808"/>
      <c r="DW36" s="809"/>
      <c r="DX36" s="809"/>
      <c r="DY36" s="809"/>
      <c r="DZ36" s="814"/>
      <c r="EA36" s="224"/>
    </row>
    <row r="37" spans="1:131" ht="26.25" customHeight="1" x14ac:dyDescent="0.2">
      <c r="A37" s="237">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69"/>
      <c r="AL37" s="865"/>
      <c r="AM37" s="865"/>
      <c r="AN37" s="865"/>
      <c r="AO37" s="865"/>
      <c r="AP37" s="865"/>
      <c r="AQ37" s="865"/>
      <c r="AR37" s="865"/>
      <c r="AS37" s="865"/>
      <c r="AT37" s="865"/>
      <c r="AU37" s="865"/>
      <c r="AV37" s="865"/>
      <c r="AW37" s="865"/>
      <c r="AX37" s="865"/>
      <c r="AY37" s="865"/>
      <c r="AZ37" s="866"/>
      <c r="BA37" s="866"/>
      <c r="BB37" s="866"/>
      <c r="BC37" s="866"/>
      <c r="BD37" s="866"/>
      <c r="BE37" s="867"/>
      <c r="BF37" s="867"/>
      <c r="BG37" s="867"/>
      <c r="BH37" s="867"/>
      <c r="BI37" s="868"/>
      <c r="BJ37" s="226"/>
      <c r="BK37" s="226"/>
      <c r="BL37" s="226"/>
      <c r="BM37" s="226"/>
      <c r="BN37" s="226"/>
      <c r="BO37" s="236"/>
      <c r="BP37" s="236"/>
      <c r="BQ37" s="233">
        <v>31</v>
      </c>
      <c r="BR37" s="234"/>
      <c r="BS37" s="808"/>
      <c r="BT37" s="809"/>
      <c r="BU37" s="809"/>
      <c r="BV37" s="809"/>
      <c r="BW37" s="809"/>
      <c r="BX37" s="809"/>
      <c r="BY37" s="809"/>
      <c r="BZ37" s="809"/>
      <c r="CA37" s="809"/>
      <c r="CB37" s="809"/>
      <c r="CC37" s="809"/>
      <c r="CD37" s="809"/>
      <c r="CE37" s="809"/>
      <c r="CF37" s="809"/>
      <c r="CG37" s="810"/>
      <c r="CH37" s="811"/>
      <c r="CI37" s="812"/>
      <c r="CJ37" s="812"/>
      <c r="CK37" s="812"/>
      <c r="CL37" s="813"/>
      <c r="CM37" s="811"/>
      <c r="CN37" s="812"/>
      <c r="CO37" s="812"/>
      <c r="CP37" s="812"/>
      <c r="CQ37" s="813"/>
      <c r="CR37" s="811"/>
      <c r="CS37" s="812"/>
      <c r="CT37" s="812"/>
      <c r="CU37" s="812"/>
      <c r="CV37" s="813"/>
      <c r="CW37" s="811"/>
      <c r="CX37" s="812"/>
      <c r="CY37" s="812"/>
      <c r="CZ37" s="812"/>
      <c r="DA37" s="813"/>
      <c r="DB37" s="811"/>
      <c r="DC37" s="812"/>
      <c r="DD37" s="812"/>
      <c r="DE37" s="812"/>
      <c r="DF37" s="813"/>
      <c r="DG37" s="811"/>
      <c r="DH37" s="812"/>
      <c r="DI37" s="812"/>
      <c r="DJ37" s="812"/>
      <c r="DK37" s="813"/>
      <c r="DL37" s="811"/>
      <c r="DM37" s="812"/>
      <c r="DN37" s="812"/>
      <c r="DO37" s="812"/>
      <c r="DP37" s="813"/>
      <c r="DQ37" s="811"/>
      <c r="DR37" s="812"/>
      <c r="DS37" s="812"/>
      <c r="DT37" s="812"/>
      <c r="DU37" s="813"/>
      <c r="DV37" s="808"/>
      <c r="DW37" s="809"/>
      <c r="DX37" s="809"/>
      <c r="DY37" s="809"/>
      <c r="DZ37" s="814"/>
      <c r="EA37" s="224"/>
    </row>
    <row r="38" spans="1:131" ht="26.25" customHeight="1" x14ac:dyDescent="0.2">
      <c r="A38" s="237">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69"/>
      <c r="AL38" s="865"/>
      <c r="AM38" s="865"/>
      <c r="AN38" s="865"/>
      <c r="AO38" s="865"/>
      <c r="AP38" s="865"/>
      <c r="AQ38" s="865"/>
      <c r="AR38" s="865"/>
      <c r="AS38" s="865"/>
      <c r="AT38" s="865"/>
      <c r="AU38" s="865"/>
      <c r="AV38" s="865"/>
      <c r="AW38" s="865"/>
      <c r="AX38" s="865"/>
      <c r="AY38" s="865"/>
      <c r="AZ38" s="866"/>
      <c r="BA38" s="866"/>
      <c r="BB38" s="866"/>
      <c r="BC38" s="866"/>
      <c r="BD38" s="866"/>
      <c r="BE38" s="867"/>
      <c r="BF38" s="867"/>
      <c r="BG38" s="867"/>
      <c r="BH38" s="867"/>
      <c r="BI38" s="868"/>
      <c r="BJ38" s="226"/>
      <c r="BK38" s="226"/>
      <c r="BL38" s="226"/>
      <c r="BM38" s="226"/>
      <c r="BN38" s="226"/>
      <c r="BO38" s="236"/>
      <c r="BP38" s="236"/>
      <c r="BQ38" s="233">
        <v>32</v>
      </c>
      <c r="BR38" s="234"/>
      <c r="BS38" s="808"/>
      <c r="BT38" s="809"/>
      <c r="BU38" s="809"/>
      <c r="BV38" s="809"/>
      <c r="BW38" s="809"/>
      <c r="BX38" s="809"/>
      <c r="BY38" s="809"/>
      <c r="BZ38" s="809"/>
      <c r="CA38" s="809"/>
      <c r="CB38" s="809"/>
      <c r="CC38" s="809"/>
      <c r="CD38" s="809"/>
      <c r="CE38" s="809"/>
      <c r="CF38" s="809"/>
      <c r="CG38" s="810"/>
      <c r="CH38" s="811"/>
      <c r="CI38" s="812"/>
      <c r="CJ38" s="812"/>
      <c r="CK38" s="812"/>
      <c r="CL38" s="813"/>
      <c r="CM38" s="811"/>
      <c r="CN38" s="812"/>
      <c r="CO38" s="812"/>
      <c r="CP38" s="812"/>
      <c r="CQ38" s="813"/>
      <c r="CR38" s="811"/>
      <c r="CS38" s="812"/>
      <c r="CT38" s="812"/>
      <c r="CU38" s="812"/>
      <c r="CV38" s="813"/>
      <c r="CW38" s="811"/>
      <c r="CX38" s="812"/>
      <c r="CY38" s="812"/>
      <c r="CZ38" s="812"/>
      <c r="DA38" s="813"/>
      <c r="DB38" s="811"/>
      <c r="DC38" s="812"/>
      <c r="DD38" s="812"/>
      <c r="DE38" s="812"/>
      <c r="DF38" s="813"/>
      <c r="DG38" s="811"/>
      <c r="DH38" s="812"/>
      <c r="DI38" s="812"/>
      <c r="DJ38" s="812"/>
      <c r="DK38" s="813"/>
      <c r="DL38" s="811"/>
      <c r="DM38" s="812"/>
      <c r="DN38" s="812"/>
      <c r="DO38" s="812"/>
      <c r="DP38" s="813"/>
      <c r="DQ38" s="811"/>
      <c r="DR38" s="812"/>
      <c r="DS38" s="812"/>
      <c r="DT38" s="812"/>
      <c r="DU38" s="813"/>
      <c r="DV38" s="808"/>
      <c r="DW38" s="809"/>
      <c r="DX38" s="809"/>
      <c r="DY38" s="809"/>
      <c r="DZ38" s="814"/>
      <c r="EA38" s="224"/>
    </row>
    <row r="39" spans="1:131" ht="26.25" customHeight="1" x14ac:dyDescent="0.2">
      <c r="A39" s="237">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69"/>
      <c r="AL39" s="865"/>
      <c r="AM39" s="865"/>
      <c r="AN39" s="865"/>
      <c r="AO39" s="865"/>
      <c r="AP39" s="865"/>
      <c r="AQ39" s="865"/>
      <c r="AR39" s="865"/>
      <c r="AS39" s="865"/>
      <c r="AT39" s="865"/>
      <c r="AU39" s="865"/>
      <c r="AV39" s="865"/>
      <c r="AW39" s="865"/>
      <c r="AX39" s="865"/>
      <c r="AY39" s="865"/>
      <c r="AZ39" s="866"/>
      <c r="BA39" s="866"/>
      <c r="BB39" s="866"/>
      <c r="BC39" s="866"/>
      <c r="BD39" s="866"/>
      <c r="BE39" s="867"/>
      <c r="BF39" s="867"/>
      <c r="BG39" s="867"/>
      <c r="BH39" s="867"/>
      <c r="BI39" s="868"/>
      <c r="BJ39" s="226"/>
      <c r="BK39" s="226"/>
      <c r="BL39" s="226"/>
      <c r="BM39" s="226"/>
      <c r="BN39" s="226"/>
      <c r="BO39" s="236"/>
      <c r="BP39" s="236"/>
      <c r="BQ39" s="233">
        <v>33</v>
      </c>
      <c r="BR39" s="234"/>
      <c r="BS39" s="808"/>
      <c r="BT39" s="809"/>
      <c r="BU39" s="809"/>
      <c r="BV39" s="809"/>
      <c r="BW39" s="809"/>
      <c r="BX39" s="809"/>
      <c r="BY39" s="809"/>
      <c r="BZ39" s="809"/>
      <c r="CA39" s="809"/>
      <c r="CB39" s="809"/>
      <c r="CC39" s="809"/>
      <c r="CD39" s="809"/>
      <c r="CE39" s="809"/>
      <c r="CF39" s="809"/>
      <c r="CG39" s="810"/>
      <c r="CH39" s="811"/>
      <c r="CI39" s="812"/>
      <c r="CJ39" s="812"/>
      <c r="CK39" s="812"/>
      <c r="CL39" s="813"/>
      <c r="CM39" s="811"/>
      <c r="CN39" s="812"/>
      <c r="CO39" s="812"/>
      <c r="CP39" s="812"/>
      <c r="CQ39" s="813"/>
      <c r="CR39" s="811"/>
      <c r="CS39" s="812"/>
      <c r="CT39" s="812"/>
      <c r="CU39" s="812"/>
      <c r="CV39" s="813"/>
      <c r="CW39" s="811"/>
      <c r="CX39" s="812"/>
      <c r="CY39" s="812"/>
      <c r="CZ39" s="812"/>
      <c r="DA39" s="813"/>
      <c r="DB39" s="811"/>
      <c r="DC39" s="812"/>
      <c r="DD39" s="812"/>
      <c r="DE39" s="812"/>
      <c r="DF39" s="813"/>
      <c r="DG39" s="811"/>
      <c r="DH39" s="812"/>
      <c r="DI39" s="812"/>
      <c r="DJ39" s="812"/>
      <c r="DK39" s="813"/>
      <c r="DL39" s="811"/>
      <c r="DM39" s="812"/>
      <c r="DN39" s="812"/>
      <c r="DO39" s="812"/>
      <c r="DP39" s="813"/>
      <c r="DQ39" s="811"/>
      <c r="DR39" s="812"/>
      <c r="DS39" s="812"/>
      <c r="DT39" s="812"/>
      <c r="DU39" s="813"/>
      <c r="DV39" s="808"/>
      <c r="DW39" s="809"/>
      <c r="DX39" s="809"/>
      <c r="DY39" s="809"/>
      <c r="DZ39" s="814"/>
      <c r="EA39" s="224"/>
    </row>
    <row r="40" spans="1:131" ht="26.25" customHeight="1" x14ac:dyDescent="0.2">
      <c r="A40" s="233">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69"/>
      <c r="AL40" s="865"/>
      <c r="AM40" s="865"/>
      <c r="AN40" s="865"/>
      <c r="AO40" s="865"/>
      <c r="AP40" s="865"/>
      <c r="AQ40" s="865"/>
      <c r="AR40" s="865"/>
      <c r="AS40" s="865"/>
      <c r="AT40" s="865"/>
      <c r="AU40" s="865"/>
      <c r="AV40" s="865"/>
      <c r="AW40" s="865"/>
      <c r="AX40" s="865"/>
      <c r="AY40" s="865"/>
      <c r="AZ40" s="866"/>
      <c r="BA40" s="866"/>
      <c r="BB40" s="866"/>
      <c r="BC40" s="866"/>
      <c r="BD40" s="866"/>
      <c r="BE40" s="867"/>
      <c r="BF40" s="867"/>
      <c r="BG40" s="867"/>
      <c r="BH40" s="867"/>
      <c r="BI40" s="868"/>
      <c r="BJ40" s="226"/>
      <c r="BK40" s="226"/>
      <c r="BL40" s="226"/>
      <c r="BM40" s="226"/>
      <c r="BN40" s="226"/>
      <c r="BO40" s="236"/>
      <c r="BP40" s="236"/>
      <c r="BQ40" s="233">
        <v>34</v>
      </c>
      <c r="BR40" s="234"/>
      <c r="BS40" s="808"/>
      <c r="BT40" s="809"/>
      <c r="BU40" s="809"/>
      <c r="BV40" s="809"/>
      <c r="BW40" s="809"/>
      <c r="BX40" s="809"/>
      <c r="BY40" s="809"/>
      <c r="BZ40" s="809"/>
      <c r="CA40" s="809"/>
      <c r="CB40" s="809"/>
      <c r="CC40" s="809"/>
      <c r="CD40" s="809"/>
      <c r="CE40" s="809"/>
      <c r="CF40" s="809"/>
      <c r="CG40" s="810"/>
      <c r="CH40" s="811"/>
      <c r="CI40" s="812"/>
      <c r="CJ40" s="812"/>
      <c r="CK40" s="812"/>
      <c r="CL40" s="813"/>
      <c r="CM40" s="811"/>
      <c r="CN40" s="812"/>
      <c r="CO40" s="812"/>
      <c r="CP40" s="812"/>
      <c r="CQ40" s="813"/>
      <c r="CR40" s="811"/>
      <c r="CS40" s="812"/>
      <c r="CT40" s="812"/>
      <c r="CU40" s="812"/>
      <c r="CV40" s="813"/>
      <c r="CW40" s="811"/>
      <c r="CX40" s="812"/>
      <c r="CY40" s="812"/>
      <c r="CZ40" s="812"/>
      <c r="DA40" s="813"/>
      <c r="DB40" s="811"/>
      <c r="DC40" s="812"/>
      <c r="DD40" s="812"/>
      <c r="DE40" s="812"/>
      <c r="DF40" s="813"/>
      <c r="DG40" s="811"/>
      <c r="DH40" s="812"/>
      <c r="DI40" s="812"/>
      <c r="DJ40" s="812"/>
      <c r="DK40" s="813"/>
      <c r="DL40" s="811"/>
      <c r="DM40" s="812"/>
      <c r="DN40" s="812"/>
      <c r="DO40" s="812"/>
      <c r="DP40" s="813"/>
      <c r="DQ40" s="811"/>
      <c r="DR40" s="812"/>
      <c r="DS40" s="812"/>
      <c r="DT40" s="812"/>
      <c r="DU40" s="813"/>
      <c r="DV40" s="808"/>
      <c r="DW40" s="809"/>
      <c r="DX40" s="809"/>
      <c r="DY40" s="809"/>
      <c r="DZ40" s="814"/>
      <c r="EA40" s="224"/>
    </row>
    <row r="41" spans="1:131" ht="26.25" customHeight="1" x14ac:dyDescent="0.2">
      <c r="A41" s="233">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69"/>
      <c r="AL41" s="865"/>
      <c r="AM41" s="865"/>
      <c r="AN41" s="865"/>
      <c r="AO41" s="865"/>
      <c r="AP41" s="865"/>
      <c r="AQ41" s="865"/>
      <c r="AR41" s="865"/>
      <c r="AS41" s="865"/>
      <c r="AT41" s="865"/>
      <c r="AU41" s="865"/>
      <c r="AV41" s="865"/>
      <c r="AW41" s="865"/>
      <c r="AX41" s="865"/>
      <c r="AY41" s="865"/>
      <c r="AZ41" s="866"/>
      <c r="BA41" s="866"/>
      <c r="BB41" s="866"/>
      <c r="BC41" s="866"/>
      <c r="BD41" s="866"/>
      <c r="BE41" s="867"/>
      <c r="BF41" s="867"/>
      <c r="BG41" s="867"/>
      <c r="BH41" s="867"/>
      <c r="BI41" s="868"/>
      <c r="BJ41" s="226"/>
      <c r="BK41" s="226"/>
      <c r="BL41" s="226"/>
      <c r="BM41" s="226"/>
      <c r="BN41" s="226"/>
      <c r="BO41" s="236"/>
      <c r="BP41" s="236"/>
      <c r="BQ41" s="233">
        <v>35</v>
      </c>
      <c r="BR41" s="234"/>
      <c r="BS41" s="808"/>
      <c r="BT41" s="809"/>
      <c r="BU41" s="809"/>
      <c r="BV41" s="809"/>
      <c r="BW41" s="809"/>
      <c r="BX41" s="809"/>
      <c r="BY41" s="809"/>
      <c r="BZ41" s="809"/>
      <c r="CA41" s="809"/>
      <c r="CB41" s="809"/>
      <c r="CC41" s="809"/>
      <c r="CD41" s="809"/>
      <c r="CE41" s="809"/>
      <c r="CF41" s="809"/>
      <c r="CG41" s="810"/>
      <c r="CH41" s="811"/>
      <c r="CI41" s="812"/>
      <c r="CJ41" s="812"/>
      <c r="CK41" s="812"/>
      <c r="CL41" s="813"/>
      <c r="CM41" s="811"/>
      <c r="CN41" s="812"/>
      <c r="CO41" s="812"/>
      <c r="CP41" s="812"/>
      <c r="CQ41" s="813"/>
      <c r="CR41" s="811"/>
      <c r="CS41" s="812"/>
      <c r="CT41" s="812"/>
      <c r="CU41" s="812"/>
      <c r="CV41" s="813"/>
      <c r="CW41" s="811"/>
      <c r="CX41" s="812"/>
      <c r="CY41" s="812"/>
      <c r="CZ41" s="812"/>
      <c r="DA41" s="813"/>
      <c r="DB41" s="811"/>
      <c r="DC41" s="812"/>
      <c r="DD41" s="812"/>
      <c r="DE41" s="812"/>
      <c r="DF41" s="813"/>
      <c r="DG41" s="811"/>
      <c r="DH41" s="812"/>
      <c r="DI41" s="812"/>
      <c r="DJ41" s="812"/>
      <c r="DK41" s="813"/>
      <c r="DL41" s="811"/>
      <c r="DM41" s="812"/>
      <c r="DN41" s="812"/>
      <c r="DO41" s="812"/>
      <c r="DP41" s="813"/>
      <c r="DQ41" s="811"/>
      <c r="DR41" s="812"/>
      <c r="DS41" s="812"/>
      <c r="DT41" s="812"/>
      <c r="DU41" s="813"/>
      <c r="DV41" s="808"/>
      <c r="DW41" s="809"/>
      <c r="DX41" s="809"/>
      <c r="DY41" s="809"/>
      <c r="DZ41" s="814"/>
      <c r="EA41" s="224"/>
    </row>
    <row r="42" spans="1:131" ht="26.25" customHeight="1" x14ac:dyDescent="0.2">
      <c r="A42" s="233">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69"/>
      <c r="AL42" s="865"/>
      <c r="AM42" s="865"/>
      <c r="AN42" s="865"/>
      <c r="AO42" s="865"/>
      <c r="AP42" s="865"/>
      <c r="AQ42" s="865"/>
      <c r="AR42" s="865"/>
      <c r="AS42" s="865"/>
      <c r="AT42" s="865"/>
      <c r="AU42" s="865"/>
      <c r="AV42" s="865"/>
      <c r="AW42" s="865"/>
      <c r="AX42" s="865"/>
      <c r="AY42" s="865"/>
      <c r="AZ42" s="866"/>
      <c r="BA42" s="866"/>
      <c r="BB42" s="866"/>
      <c r="BC42" s="866"/>
      <c r="BD42" s="866"/>
      <c r="BE42" s="867"/>
      <c r="BF42" s="867"/>
      <c r="BG42" s="867"/>
      <c r="BH42" s="867"/>
      <c r="BI42" s="868"/>
      <c r="BJ42" s="226"/>
      <c r="BK42" s="226"/>
      <c r="BL42" s="226"/>
      <c r="BM42" s="226"/>
      <c r="BN42" s="226"/>
      <c r="BO42" s="236"/>
      <c r="BP42" s="236"/>
      <c r="BQ42" s="233">
        <v>36</v>
      </c>
      <c r="BR42" s="234"/>
      <c r="BS42" s="808"/>
      <c r="BT42" s="809"/>
      <c r="BU42" s="809"/>
      <c r="BV42" s="809"/>
      <c r="BW42" s="809"/>
      <c r="BX42" s="809"/>
      <c r="BY42" s="809"/>
      <c r="BZ42" s="809"/>
      <c r="CA42" s="809"/>
      <c r="CB42" s="809"/>
      <c r="CC42" s="809"/>
      <c r="CD42" s="809"/>
      <c r="CE42" s="809"/>
      <c r="CF42" s="809"/>
      <c r="CG42" s="810"/>
      <c r="CH42" s="811"/>
      <c r="CI42" s="812"/>
      <c r="CJ42" s="812"/>
      <c r="CK42" s="812"/>
      <c r="CL42" s="813"/>
      <c r="CM42" s="811"/>
      <c r="CN42" s="812"/>
      <c r="CO42" s="812"/>
      <c r="CP42" s="812"/>
      <c r="CQ42" s="813"/>
      <c r="CR42" s="811"/>
      <c r="CS42" s="812"/>
      <c r="CT42" s="812"/>
      <c r="CU42" s="812"/>
      <c r="CV42" s="813"/>
      <c r="CW42" s="811"/>
      <c r="CX42" s="812"/>
      <c r="CY42" s="812"/>
      <c r="CZ42" s="812"/>
      <c r="DA42" s="813"/>
      <c r="DB42" s="811"/>
      <c r="DC42" s="812"/>
      <c r="DD42" s="812"/>
      <c r="DE42" s="812"/>
      <c r="DF42" s="813"/>
      <c r="DG42" s="811"/>
      <c r="DH42" s="812"/>
      <c r="DI42" s="812"/>
      <c r="DJ42" s="812"/>
      <c r="DK42" s="813"/>
      <c r="DL42" s="811"/>
      <c r="DM42" s="812"/>
      <c r="DN42" s="812"/>
      <c r="DO42" s="812"/>
      <c r="DP42" s="813"/>
      <c r="DQ42" s="811"/>
      <c r="DR42" s="812"/>
      <c r="DS42" s="812"/>
      <c r="DT42" s="812"/>
      <c r="DU42" s="813"/>
      <c r="DV42" s="808"/>
      <c r="DW42" s="809"/>
      <c r="DX42" s="809"/>
      <c r="DY42" s="809"/>
      <c r="DZ42" s="814"/>
      <c r="EA42" s="224"/>
    </row>
    <row r="43" spans="1:131" ht="26.25" customHeight="1" x14ac:dyDescent="0.2">
      <c r="A43" s="233">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69"/>
      <c r="AL43" s="865"/>
      <c r="AM43" s="865"/>
      <c r="AN43" s="865"/>
      <c r="AO43" s="865"/>
      <c r="AP43" s="865"/>
      <c r="AQ43" s="865"/>
      <c r="AR43" s="865"/>
      <c r="AS43" s="865"/>
      <c r="AT43" s="865"/>
      <c r="AU43" s="865"/>
      <c r="AV43" s="865"/>
      <c r="AW43" s="865"/>
      <c r="AX43" s="865"/>
      <c r="AY43" s="865"/>
      <c r="AZ43" s="866"/>
      <c r="BA43" s="866"/>
      <c r="BB43" s="866"/>
      <c r="BC43" s="866"/>
      <c r="BD43" s="866"/>
      <c r="BE43" s="867"/>
      <c r="BF43" s="867"/>
      <c r="BG43" s="867"/>
      <c r="BH43" s="867"/>
      <c r="BI43" s="868"/>
      <c r="BJ43" s="226"/>
      <c r="BK43" s="226"/>
      <c r="BL43" s="226"/>
      <c r="BM43" s="226"/>
      <c r="BN43" s="226"/>
      <c r="BO43" s="236"/>
      <c r="BP43" s="236"/>
      <c r="BQ43" s="233">
        <v>37</v>
      </c>
      <c r="BR43" s="234"/>
      <c r="BS43" s="808"/>
      <c r="BT43" s="809"/>
      <c r="BU43" s="809"/>
      <c r="BV43" s="809"/>
      <c r="BW43" s="809"/>
      <c r="BX43" s="809"/>
      <c r="BY43" s="809"/>
      <c r="BZ43" s="809"/>
      <c r="CA43" s="809"/>
      <c r="CB43" s="809"/>
      <c r="CC43" s="809"/>
      <c r="CD43" s="809"/>
      <c r="CE43" s="809"/>
      <c r="CF43" s="809"/>
      <c r="CG43" s="810"/>
      <c r="CH43" s="811"/>
      <c r="CI43" s="812"/>
      <c r="CJ43" s="812"/>
      <c r="CK43" s="812"/>
      <c r="CL43" s="813"/>
      <c r="CM43" s="811"/>
      <c r="CN43" s="812"/>
      <c r="CO43" s="812"/>
      <c r="CP43" s="812"/>
      <c r="CQ43" s="813"/>
      <c r="CR43" s="811"/>
      <c r="CS43" s="812"/>
      <c r="CT43" s="812"/>
      <c r="CU43" s="812"/>
      <c r="CV43" s="813"/>
      <c r="CW43" s="811"/>
      <c r="CX43" s="812"/>
      <c r="CY43" s="812"/>
      <c r="CZ43" s="812"/>
      <c r="DA43" s="813"/>
      <c r="DB43" s="811"/>
      <c r="DC43" s="812"/>
      <c r="DD43" s="812"/>
      <c r="DE43" s="812"/>
      <c r="DF43" s="813"/>
      <c r="DG43" s="811"/>
      <c r="DH43" s="812"/>
      <c r="DI43" s="812"/>
      <c r="DJ43" s="812"/>
      <c r="DK43" s="813"/>
      <c r="DL43" s="811"/>
      <c r="DM43" s="812"/>
      <c r="DN43" s="812"/>
      <c r="DO43" s="812"/>
      <c r="DP43" s="813"/>
      <c r="DQ43" s="811"/>
      <c r="DR43" s="812"/>
      <c r="DS43" s="812"/>
      <c r="DT43" s="812"/>
      <c r="DU43" s="813"/>
      <c r="DV43" s="808"/>
      <c r="DW43" s="809"/>
      <c r="DX43" s="809"/>
      <c r="DY43" s="809"/>
      <c r="DZ43" s="814"/>
      <c r="EA43" s="224"/>
    </row>
    <row r="44" spans="1:131" ht="26.25" customHeight="1" x14ac:dyDescent="0.2">
      <c r="A44" s="233">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69"/>
      <c r="AL44" s="865"/>
      <c r="AM44" s="865"/>
      <c r="AN44" s="865"/>
      <c r="AO44" s="865"/>
      <c r="AP44" s="865"/>
      <c r="AQ44" s="865"/>
      <c r="AR44" s="865"/>
      <c r="AS44" s="865"/>
      <c r="AT44" s="865"/>
      <c r="AU44" s="865"/>
      <c r="AV44" s="865"/>
      <c r="AW44" s="865"/>
      <c r="AX44" s="865"/>
      <c r="AY44" s="865"/>
      <c r="AZ44" s="866"/>
      <c r="BA44" s="866"/>
      <c r="BB44" s="866"/>
      <c r="BC44" s="866"/>
      <c r="BD44" s="866"/>
      <c r="BE44" s="867"/>
      <c r="BF44" s="867"/>
      <c r="BG44" s="867"/>
      <c r="BH44" s="867"/>
      <c r="BI44" s="868"/>
      <c r="BJ44" s="226"/>
      <c r="BK44" s="226"/>
      <c r="BL44" s="226"/>
      <c r="BM44" s="226"/>
      <c r="BN44" s="226"/>
      <c r="BO44" s="236"/>
      <c r="BP44" s="236"/>
      <c r="BQ44" s="233">
        <v>38</v>
      </c>
      <c r="BR44" s="234"/>
      <c r="BS44" s="808"/>
      <c r="BT44" s="809"/>
      <c r="BU44" s="809"/>
      <c r="BV44" s="809"/>
      <c r="BW44" s="809"/>
      <c r="BX44" s="809"/>
      <c r="BY44" s="809"/>
      <c r="BZ44" s="809"/>
      <c r="CA44" s="809"/>
      <c r="CB44" s="809"/>
      <c r="CC44" s="809"/>
      <c r="CD44" s="809"/>
      <c r="CE44" s="809"/>
      <c r="CF44" s="809"/>
      <c r="CG44" s="810"/>
      <c r="CH44" s="811"/>
      <c r="CI44" s="812"/>
      <c r="CJ44" s="812"/>
      <c r="CK44" s="812"/>
      <c r="CL44" s="813"/>
      <c r="CM44" s="811"/>
      <c r="CN44" s="812"/>
      <c r="CO44" s="812"/>
      <c r="CP44" s="812"/>
      <c r="CQ44" s="813"/>
      <c r="CR44" s="811"/>
      <c r="CS44" s="812"/>
      <c r="CT44" s="812"/>
      <c r="CU44" s="812"/>
      <c r="CV44" s="813"/>
      <c r="CW44" s="811"/>
      <c r="CX44" s="812"/>
      <c r="CY44" s="812"/>
      <c r="CZ44" s="812"/>
      <c r="DA44" s="813"/>
      <c r="DB44" s="811"/>
      <c r="DC44" s="812"/>
      <c r="DD44" s="812"/>
      <c r="DE44" s="812"/>
      <c r="DF44" s="813"/>
      <c r="DG44" s="811"/>
      <c r="DH44" s="812"/>
      <c r="DI44" s="812"/>
      <c r="DJ44" s="812"/>
      <c r="DK44" s="813"/>
      <c r="DL44" s="811"/>
      <c r="DM44" s="812"/>
      <c r="DN44" s="812"/>
      <c r="DO44" s="812"/>
      <c r="DP44" s="813"/>
      <c r="DQ44" s="811"/>
      <c r="DR44" s="812"/>
      <c r="DS44" s="812"/>
      <c r="DT44" s="812"/>
      <c r="DU44" s="813"/>
      <c r="DV44" s="808"/>
      <c r="DW44" s="809"/>
      <c r="DX44" s="809"/>
      <c r="DY44" s="809"/>
      <c r="DZ44" s="814"/>
      <c r="EA44" s="224"/>
    </row>
    <row r="45" spans="1:131" ht="26.25" customHeight="1" x14ac:dyDescent="0.2">
      <c r="A45" s="233">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69"/>
      <c r="AL45" s="865"/>
      <c r="AM45" s="865"/>
      <c r="AN45" s="865"/>
      <c r="AO45" s="865"/>
      <c r="AP45" s="865"/>
      <c r="AQ45" s="865"/>
      <c r="AR45" s="865"/>
      <c r="AS45" s="865"/>
      <c r="AT45" s="865"/>
      <c r="AU45" s="865"/>
      <c r="AV45" s="865"/>
      <c r="AW45" s="865"/>
      <c r="AX45" s="865"/>
      <c r="AY45" s="865"/>
      <c r="AZ45" s="866"/>
      <c r="BA45" s="866"/>
      <c r="BB45" s="866"/>
      <c r="BC45" s="866"/>
      <c r="BD45" s="866"/>
      <c r="BE45" s="867"/>
      <c r="BF45" s="867"/>
      <c r="BG45" s="867"/>
      <c r="BH45" s="867"/>
      <c r="BI45" s="868"/>
      <c r="BJ45" s="226"/>
      <c r="BK45" s="226"/>
      <c r="BL45" s="226"/>
      <c r="BM45" s="226"/>
      <c r="BN45" s="226"/>
      <c r="BO45" s="236"/>
      <c r="BP45" s="236"/>
      <c r="BQ45" s="233">
        <v>39</v>
      </c>
      <c r="BR45" s="234"/>
      <c r="BS45" s="808"/>
      <c r="BT45" s="809"/>
      <c r="BU45" s="809"/>
      <c r="BV45" s="809"/>
      <c r="BW45" s="809"/>
      <c r="BX45" s="809"/>
      <c r="BY45" s="809"/>
      <c r="BZ45" s="809"/>
      <c r="CA45" s="809"/>
      <c r="CB45" s="809"/>
      <c r="CC45" s="809"/>
      <c r="CD45" s="809"/>
      <c r="CE45" s="809"/>
      <c r="CF45" s="809"/>
      <c r="CG45" s="810"/>
      <c r="CH45" s="811"/>
      <c r="CI45" s="812"/>
      <c r="CJ45" s="812"/>
      <c r="CK45" s="812"/>
      <c r="CL45" s="813"/>
      <c r="CM45" s="811"/>
      <c r="CN45" s="812"/>
      <c r="CO45" s="812"/>
      <c r="CP45" s="812"/>
      <c r="CQ45" s="813"/>
      <c r="CR45" s="811"/>
      <c r="CS45" s="812"/>
      <c r="CT45" s="812"/>
      <c r="CU45" s="812"/>
      <c r="CV45" s="813"/>
      <c r="CW45" s="811"/>
      <c r="CX45" s="812"/>
      <c r="CY45" s="812"/>
      <c r="CZ45" s="812"/>
      <c r="DA45" s="813"/>
      <c r="DB45" s="811"/>
      <c r="DC45" s="812"/>
      <c r="DD45" s="812"/>
      <c r="DE45" s="812"/>
      <c r="DF45" s="813"/>
      <c r="DG45" s="811"/>
      <c r="DH45" s="812"/>
      <c r="DI45" s="812"/>
      <c r="DJ45" s="812"/>
      <c r="DK45" s="813"/>
      <c r="DL45" s="811"/>
      <c r="DM45" s="812"/>
      <c r="DN45" s="812"/>
      <c r="DO45" s="812"/>
      <c r="DP45" s="813"/>
      <c r="DQ45" s="811"/>
      <c r="DR45" s="812"/>
      <c r="DS45" s="812"/>
      <c r="DT45" s="812"/>
      <c r="DU45" s="813"/>
      <c r="DV45" s="808"/>
      <c r="DW45" s="809"/>
      <c r="DX45" s="809"/>
      <c r="DY45" s="809"/>
      <c r="DZ45" s="814"/>
      <c r="EA45" s="224"/>
    </row>
    <row r="46" spans="1:131" ht="26.25" customHeight="1" x14ac:dyDescent="0.2">
      <c r="A46" s="233">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69"/>
      <c r="AL46" s="865"/>
      <c r="AM46" s="865"/>
      <c r="AN46" s="865"/>
      <c r="AO46" s="865"/>
      <c r="AP46" s="865"/>
      <c r="AQ46" s="865"/>
      <c r="AR46" s="865"/>
      <c r="AS46" s="865"/>
      <c r="AT46" s="865"/>
      <c r="AU46" s="865"/>
      <c r="AV46" s="865"/>
      <c r="AW46" s="865"/>
      <c r="AX46" s="865"/>
      <c r="AY46" s="865"/>
      <c r="AZ46" s="866"/>
      <c r="BA46" s="866"/>
      <c r="BB46" s="866"/>
      <c r="BC46" s="866"/>
      <c r="BD46" s="866"/>
      <c r="BE46" s="867"/>
      <c r="BF46" s="867"/>
      <c r="BG46" s="867"/>
      <c r="BH46" s="867"/>
      <c r="BI46" s="868"/>
      <c r="BJ46" s="226"/>
      <c r="BK46" s="226"/>
      <c r="BL46" s="226"/>
      <c r="BM46" s="226"/>
      <c r="BN46" s="226"/>
      <c r="BO46" s="236"/>
      <c r="BP46" s="236"/>
      <c r="BQ46" s="233">
        <v>40</v>
      </c>
      <c r="BR46" s="234"/>
      <c r="BS46" s="808"/>
      <c r="BT46" s="809"/>
      <c r="BU46" s="809"/>
      <c r="BV46" s="809"/>
      <c r="BW46" s="809"/>
      <c r="BX46" s="809"/>
      <c r="BY46" s="809"/>
      <c r="BZ46" s="809"/>
      <c r="CA46" s="809"/>
      <c r="CB46" s="809"/>
      <c r="CC46" s="809"/>
      <c r="CD46" s="809"/>
      <c r="CE46" s="809"/>
      <c r="CF46" s="809"/>
      <c r="CG46" s="810"/>
      <c r="CH46" s="811"/>
      <c r="CI46" s="812"/>
      <c r="CJ46" s="812"/>
      <c r="CK46" s="812"/>
      <c r="CL46" s="813"/>
      <c r="CM46" s="811"/>
      <c r="CN46" s="812"/>
      <c r="CO46" s="812"/>
      <c r="CP46" s="812"/>
      <c r="CQ46" s="813"/>
      <c r="CR46" s="811"/>
      <c r="CS46" s="812"/>
      <c r="CT46" s="812"/>
      <c r="CU46" s="812"/>
      <c r="CV46" s="813"/>
      <c r="CW46" s="811"/>
      <c r="CX46" s="812"/>
      <c r="CY46" s="812"/>
      <c r="CZ46" s="812"/>
      <c r="DA46" s="813"/>
      <c r="DB46" s="811"/>
      <c r="DC46" s="812"/>
      <c r="DD46" s="812"/>
      <c r="DE46" s="812"/>
      <c r="DF46" s="813"/>
      <c r="DG46" s="811"/>
      <c r="DH46" s="812"/>
      <c r="DI46" s="812"/>
      <c r="DJ46" s="812"/>
      <c r="DK46" s="813"/>
      <c r="DL46" s="811"/>
      <c r="DM46" s="812"/>
      <c r="DN46" s="812"/>
      <c r="DO46" s="812"/>
      <c r="DP46" s="813"/>
      <c r="DQ46" s="811"/>
      <c r="DR46" s="812"/>
      <c r="DS46" s="812"/>
      <c r="DT46" s="812"/>
      <c r="DU46" s="813"/>
      <c r="DV46" s="808"/>
      <c r="DW46" s="809"/>
      <c r="DX46" s="809"/>
      <c r="DY46" s="809"/>
      <c r="DZ46" s="814"/>
      <c r="EA46" s="224"/>
    </row>
    <row r="47" spans="1:131" ht="26.25" customHeight="1" x14ac:dyDescent="0.2">
      <c r="A47" s="233">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69"/>
      <c r="AL47" s="865"/>
      <c r="AM47" s="865"/>
      <c r="AN47" s="865"/>
      <c r="AO47" s="865"/>
      <c r="AP47" s="865"/>
      <c r="AQ47" s="865"/>
      <c r="AR47" s="865"/>
      <c r="AS47" s="865"/>
      <c r="AT47" s="865"/>
      <c r="AU47" s="865"/>
      <c r="AV47" s="865"/>
      <c r="AW47" s="865"/>
      <c r="AX47" s="865"/>
      <c r="AY47" s="865"/>
      <c r="AZ47" s="866"/>
      <c r="BA47" s="866"/>
      <c r="BB47" s="866"/>
      <c r="BC47" s="866"/>
      <c r="BD47" s="866"/>
      <c r="BE47" s="867"/>
      <c r="BF47" s="867"/>
      <c r="BG47" s="867"/>
      <c r="BH47" s="867"/>
      <c r="BI47" s="868"/>
      <c r="BJ47" s="226"/>
      <c r="BK47" s="226"/>
      <c r="BL47" s="226"/>
      <c r="BM47" s="226"/>
      <c r="BN47" s="226"/>
      <c r="BO47" s="236"/>
      <c r="BP47" s="236"/>
      <c r="BQ47" s="233">
        <v>41</v>
      </c>
      <c r="BR47" s="234"/>
      <c r="BS47" s="808"/>
      <c r="BT47" s="809"/>
      <c r="BU47" s="809"/>
      <c r="BV47" s="809"/>
      <c r="BW47" s="809"/>
      <c r="BX47" s="809"/>
      <c r="BY47" s="809"/>
      <c r="BZ47" s="809"/>
      <c r="CA47" s="809"/>
      <c r="CB47" s="809"/>
      <c r="CC47" s="809"/>
      <c r="CD47" s="809"/>
      <c r="CE47" s="809"/>
      <c r="CF47" s="809"/>
      <c r="CG47" s="810"/>
      <c r="CH47" s="811"/>
      <c r="CI47" s="812"/>
      <c r="CJ47" s="812"/>
      <c r="CK47" s="812"/>
      <c r="CL47" s="813"/>
      <c r="CM47" s="811"/>
      <c r="CN47" s="812"/>
      <c r="CO47" s="812"/>
      <c r="CP47" s="812"/>
      <c r="CQ47" s="813"/>
      <c r="CR47" s="811"/>
      <c r="CS47" s="812"/>
      <c r="CT47" s="812"/>
      <c r="CU47" s="812"/>
      <c r="CV47" s="813"/>
      <c r="CW47" s="811"/>
      <c r="CX47" s="812"/>
      <c r="CY47" s="812"/>
      <c r="CZ47" s="812"/>
      <c r="DA47" s="813"/>
      <c r="DB47" s="811"/>
      <c r="DC47" s="812"/>
      <c r="DD47" s="812"/>
      <c r="DE47" s="812"/>
      <c r="DF47" s="813"/>
      <c r="DG47" s="811"/>
      <c r="DH47" s="812"/>
      <c r="DI47" s="812"/>
      <c r="DJ47" s="812"/>
      <c r="DK47" s="813"/>
      <c r="DL47" s="811"/>
      <c r="DM47" s="812"/>
      <c r="DN47" s="812"/>
      <c r="DO47" s="812"/>
      <c r="DP47" s="813"/>
      <c r="DQ47" s="811"/>
      <c r="DR47" s="812"/>
      <c r="DS47" s="812"/>
      <c r="DT47" s="812"/>
      <c r="DU47" s="813"/>
      <c r="DV47" s="808"/>
      <c r="DW47" s="809"/>
      <c r="DX47" s="809"/>
      <c r="DY47" s="809"/>
      <c r="DZ47" s="814"/>
      <c r="EA47" s="224"/>
    </row>
    <row r="48" spans="1:131" ht="26.25" customHeight="1" x14ac:dyDescent="0.2">
      <c r="A48" s="233">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69"/>
      <c r="AL48" s="865"/>
      <c r="AM48" s="865"/>
      <c r="AN48" s="865"/>
      <c r="AO48" s="865"/>
      <c r="AP48" s="865"/>
      <c r="AQ48" s="865"/>
      <c r="AR48" s="865"/>
      <c r="AS48" s="865"/>
      <c r="AT48" s="865"/>
      <c r="AU48" s="865"/>
      <c r="AV48" s="865"/>
      <c r="AW48" s="865"/>
      <c r="AX48" s="865"/>
      <c r="AY48" s="865"/>
      <c r="AZ48" s="866"/>
      <c r="BA48" s="866"/>
      <c r="BB48" s="866"/>
      <c r="BC48" s="866"/>
      <c r="BD48" s="866"/>
      <c r="BE48" s="867"/>
      <c r="BF48" s="867"/>
      <c r="BG48" s="867"/>
      <c r="BH48" s="867"/>
      <c r="BI48" s="868"/>
      <c r="BJ48" s="226"/>
      <c r="BK48" s="226"/>
      <c r="BL48" s="226"/>
      <c r="BM48" s="226"/>
      <c r="BN48" s="226"/>
      <c r="BO48" s="236"/>
      <c r="BP48" s="236"/>
      <c r="BQ48" s="233">
        <v>42</v>
      </c>
      <c r="BR48" s="234"/>
      <c r="BS48" s="808"/>
      <c r="BT48" s="809"/>
      <c r="BU48" s="809"/>
      <c r="BV48" s="809"/>
      <c r="BW48" s="809"/>
      <c r="BX48" s="809"/>
      <c r="BY48" s="809"/>
      <c r="BZ48" s="809"/>
      <c r="CA48" s="809"/>
      <c r="CB48" s="809"/>
      <c r="CC48" s="809"/>
      <c r="CD48" s="809"/>
      <c r="CE48" s="809"/>
      <c r="CF48" s="809"/>
      <c r="CG48" s="810"/>
      <c r="CH48" s="811"/>
      <c r="CI48" s="812"/>
      <c r="CJ48" s="812"/>
      <c r="CK48" s="812"/>
      <c r="CL48" s="813"/>
      <c r="CM48" s="811"/>
      <c r="CN48" s="812"/>
      <c r="CO48" s="812"/>
      <c r="CP48" s="812"/>
      <c r="CQ48" s="813"/>
      <c r="CR48" s="811"/>
      <c r="CS48" s="812"/>
      <c r="CT48" s="812"/>
      <c r="CU48" s="812"/>
      <c r="CV48" s="813"/>
      <c r="CW48" s="811"/>
      <c r="CX48" s="812"/>
      <c r="CY48" s="812"/>
      <c r="CZ48" s="812"/>
      <c r="DA48" s="813"/>
      <c r="DB48" s="811"/>
      <c r="DC48" s="812"/>
      <c r="DD48" s="812"/>
      <c r="DE48" s="812"/>
      <c r="DF48" s="813"/>
      <c r="DG48" s="811"/>
      <c r="DH48" s="812"/>
      <c r="DI48" s="812"/>
      <c r="DJ48" s="812"/>
      <c r="DK48" s="813"/>
      <c r="DL48" s="811"/>
      <c r="DM48" s="812"/>
      <c r="DN48" s="812"/>
      <c r="DO48" s="812"/>
      <c r="DP48" s="813"/>
      <c r="DQ48" s="811"/>
      <c r="DR48" s="812"/>
      <c r="DS48" s="812"/>
      <c r="DT48" s="812"/>
      <c r="DU48" s="813"/>
      <c r="DV48" s="808"/>
      <c r="DW48" s="809"/>
      <c r="DX48" s="809"/>
      <c r="DY48" s="809"/>
      <c r="DZ48" s="814"/>
      <c r="EA48" s="224"/>
    </row>
    <row r="49" spans="1:131" ht="26.25" customHeight="1" x14ac:dyDescent="0.2">
      <c r="A49" s="233">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69"/>
      <c r="AL49" s="865"/>
      <c r="AM49" s="865"/>
      <c r="AN49" s="865"/>
      <c r="AO49" s="865"/>
      <c r="AP49" s="865"/>
      <c r="AQ49" s="865"/>
      <c r="AR49" s="865"/>
      <c r="AS49" s="865"/>
      <c r="AT49" s="865"/>
      <c r="AU49" s="865"/>
      <c r="AV49" s="865"/>
      <c r="AW49" s="865"/>
      <c r="AX49" s="865"/>
      <c r="AY49" s="865"/>
      <c r="AZ49" s="866"/>
      <c r="BA49" s="866"/>
      <c r="BB49" s="866"/>
      <c r="BC49" s="866"/>
      <c r="BD49" s="866"/>
      <c r="BE49" s="867"/>
      <c r="BF49" s="867"/>
      <c r="BG49" s="867"/>
      <c r="BH49" s="867"/>
      <c r="BI49" s="868"/>
      <c r="BJ49" s="226"/>
      <c r="BK49" s="226"/>
      <c r="BL49" s="226"/>
      <c r="BM49" s="226"/>
      <c r="BN49" s="226"/>
      <c r="BO49" s="236"/>
      <c r="BP49" s="236"/>
      <c r="BQ49" s="233">
        <v>43</v>
      </c>
      <c r="BR49" s="234"/>
      <c r="BS49" s="808"/>
      <c r="BT49" s="809"/>
      <c r="BU49" s="809"/>
      <c r="BV49" s="809"/>
      <c r="BW49" s="809"/>
      <c r="BX49" s="809"/>
      <c r="BY49" s="809"/>
      <c r="BZ49" s="809"/>
      <c r="CA49" s="809"/>
      <c r="CB49" s="809"/>
      <c r="CC49" s="809"/>
      <c r="CD49" s="809"/>
      <c r="CE49" s="809"/>
      <c r="CF49" s="809"/>
      <c r="CG49" s="810"/>
      <c r="CH49" s="811"/>
      <c r="CI49" s="812"/>
      <c r="CJ49" s="812"/>
      <c r="CK49" s="812"/>
      <c r="CL49" s="813"/>
      <c r="CM49" s="811"/>
      <c r="CN49" s="812"/>
      <c r="CO49" s="812"/>
      <c r="CP49" s="812"/>
      <c r="CQ49" s="813"/>
      <c r="CR49" s="811"/>
      <c r="CS49" s="812"/>
      <c r="CT49" s="812"/>
      <c r="CU49" s="812"/>
      <c r="CV49" s="813"/>
      <c r="CW49" s="811"/>
      <c r="CX49" s="812"/>
      <c r="CY49" s="812"/>
      <c r="CZ49" s="812"/>
      <c r="DA49" s="813"/>
      <c r="DB49" s="811"/>
      <c r="DC49" s="812"/>
      <c r="DD49" s="812"/>
      <c r="DE49" s="812"/>
      <c r="DF49" s="813"/>
      <c r="DG49" s="811"/>
      <c r="DH49" s="812"/>
      <c r="DI49" s="812"/>
      <c r="DJ49" s="812"/>
      <c r="DK49" s="813"/>
      <c r="DL49" s="811"/>
      <c r="DM49" s="812"/>
      <c r="DN49" s="812"/>
      <c r="DO49" s="812"/>
      <c r="DP49" s="813"/>
      <c r="DQ49" s="811"/>
      <c r="DR49" s="812"/>
      <c r="DS49" s="812"/>
      <c r="DT49" s="812"/>
      <c r="DU49" s="813"/>
      <c r="DV49" s="808"/>
      <c r="DW49" s="809"/>
      <c r="DX49" s="809"/>
      <c r="DY49" s="809"/>
      <c r="DZ49" s="814"/>
      <c r="EA49" s="224"/>
    </row>
    <row r="50" spans="1:131" ht="26.25" customHeight="1" x14ac:dyDescent="0.2">
      <c r="A50" s="233">
        <v>23</v>
      </c>
      <c r="B50" s="815"/>
      <c r="C50" s="816"/>
      <c r="D50" s="816"/>
      <c r="E50" s="816"/>
      <c r="F50" s="816"/>
      <c r="G50" s="816"/>
      <c r="H50" s="816"/>
      <c r="I50" s="816"/>
      <c r="J50" s="816"/>
      <c r="K50" s="816"/>
      <c r="L50" s="816"/>
      <c r="M50" s="816"/>
      <c r="N50" s="816"/>
      <c r="O50" s="816"/>
      <c r="P50" s="817"/>
      <c r="Q50" s="873"/>
      <c r="R50" s="874"/>
      <c r="S50" s="874"/>
      <c r="T50" s="874"/>
      <c r="U50" s="874"/>
      <c r="V50" s="874"/>
      <c r="W50" s="874"/>
      <c r="X50" s="874"/>
      <c r="Y50" s="874"/>
      <c r="Z50" s="874"/>
      <c r="AA50" s="874"/>
      <c r="AB50" s="874"/>
      <c r="AC50" s="874"/>
      <c r="AD50" s="874"/>
      <c r="AE50" s="875"/>
      <c r="AF50" s="821"/>
      <c r="AG50" s="822"/>
      <c r="AH50" s="822"/>
      <c r="AI50" s="822"/>
      <c r="AJ50" s="823"/>
      <c r="AK50" s="877"/>
      <c r="AL50" s="874"/>
      <c r="AM50" s="874"/>
      <c r="AN50" s="874"/>
      <c r="AO50" s="874"/>
      <c r="AP50" s="874"/>
      <c r="AQ50" s="874"/>
      <c r="AR50" s="874"/>
      <c r="AS50" s="874"/>
      <c r="AT50" s="874"/>
      <c r="AU50" s="874"/>
      <c r="AV50" s="874"/>
      <c r="AW50" s="874"/>
      <c r="AX50" s="874"/>
      <c r="AY50" s="874"/>
      <c r="AZ50" s="876"/>
      <c r="BA50" s="876"/>
      <c r="BB50" s="876"/>
      <c r="BC50" s="876"/>
      <c r="BD50" s="876"/>
      <c r="BE50" s="867"/>
      <c r="BF50" s="867"/>
      <c r="BG50" s="867"/>
      <c r="BH50" s="867"/>
      <c r="BI50" s="868"/>
      <c r="BJ50" s="226"/>
      <c r="BK50" s="226"/>
      <c r="BL50" s="226"/>
      <c r="BM50" s="226"/>
      <c r="BN50" s="226"/>
      <c r="BO50" s="236"/>
      <c r="BP50" s="236"/>
      <c r="BQ50" s="233">
        <v>44</v>
      </c>
      <c r="BR50" s="234"/>
      <c r="BS50" s="808"/>
      <c r="BT50" s="809"/>
      <c r="BU50" s="809"/>
      <c r="BV50" s="809"/>
      <c r="BW50" s="809"/>
      <c r="BX50" s="809"/>
      <c r="BY50" s="809"/>
      <c r="BZ50" s="809"/>
      <c r="CA50" s="809"/>
      <c r="CB50" s="809"/>
      <c r="CC50" s="809"/>
      <c r="CD50" s="809"/>
      <c r="CE50" s="809"/>
      <c r="CF50" s="809"/>
      <c r="CG50" s="810"/>
      <c r="CH50" s="811"/>
      <c r="CI50" s="812"/>
      <c r="CJ50" s="812"/>
      <c r="CK50" s="812"/>
      <c r="CL50" s="813"/>
      <c r="CM50" s="811"/>
      <c r="CN50" s="812"/>
      <c r="CO50" s="812"/>
      <c r="CP50" s="812"/>
      <c r="CQ50" s="813"/>
      <c r="CR50" s="811"/>
      <c r="CS50" s="812"/>
      <c r="CT50" s="812"/>
      <c r="CU50" s="812"/>
      <c r="CV50" s="813"/>
      <c r="CW50" s="811"/>
      <c r="CX50" s="812"/>
      <c r="CY50" s="812"/>
      <c r="CZ50" s="812"/>
      <c r="DA50" s="813"/>
      <c r="DB50" s="811"/>
      <c r="DC50" s="812"/>
      <c r="DD50" s="812"/>
      <c r="DE50" s="812"/>
      <c r="DF50" s="813"/>
      <c r="DG50" s="811"/>
      <c r="DH50" s="812"/>
      <c r="DI50" s="812"/>
      <c r="DJ50" s="812"/>
      <c r="DK50" s="813"/>
      <c r="DL50" s="811"/>
      <c r="DM50" s="812"/>
      <c r="DN50" s="812"/>
      <c r="DO50" s="812"/>
      <c r="DP50" s="813"/>
      <c r="DQ50" s="811"/>
      <c r="DR50" s="812"/>
      <c r="DS50" s="812"/>
      <c r="DT50" s="812"/>
      <c r="DU50" s="813"/>
      <c r="DV50" s="808"/>
      <c r="DW50" s="809"/>
      <c r="DX50" s="809"/>
      <c r="DY50" s="809"/>
      <c r="DZ50" s="814"/>
      <c r="EA50" s="224"/>
    </row>
    <row r="51" spans="1:131" ht="26.25" customHeight="1" x14ac:dyDescent="0.2">
      <c r="A51" s="233">
        <v>24</v>
      </c>
      <c r="B51" s="815"/>
      <c r="C51" s="816"/>
      <c r="D51" s="816"/>
      <c r="E51" s="816"/>
      <c r="F51" s="816"/>
      <c r="G51" s="816"/>
      <c r="H51" s="816"/>
      <c r="I51" s="816"/>
      <c r="J51" s="816"/>
      <c r="K51" s="816"/>
      <c r="L51" s="816"/>
      <c r="M51" s="816"/>
      <c r="N51" s="816"/>
      <c r="O51" s="816"/>
      <c r="P51" s="817"/>
      <c r="Q51" s="873"/>
      <c r="R51" s="874"/>
      <c r="S51" s="874"/>
      <c r="T51" s="874"/>
      <c r="U51" s="874"/>
      <c r="V51" s="874"/>
      <c r="W51" s="874"/>
      <c r="X51" s="874"/>
      <c r="Y51" s="874"/>
      <c r="Z51" s="874"/>
      <c r="AA51" s="874"/>
      <c r="AB51" s="874"/>
      <c r="AC51" s="874"/>
      <c r="AD51" s="874"/>
      <c r="AE51" s="875"/>
      <c r="AF51" s="821"/>
      <c r="AG51" s="822"/>
      <c r="AH51" s="822"/>
      <c r="AI51" s="822"/>
      <c r="AJ51" s="823"/>
      <c r="AK51" s="877"/>
      <c r="AL51" s="874"/>
      <c r="AM51" s="874"/>
      <c r="AN51" s="874"/>
      <c r="AO51" s="874"/>
      <c r="AP51" s="874"/>
      <c r="AQ51" s="874"/>
      <c r="AR51" s="874"/>
      <c r="AS51" s="874"/>
      <c r="AT51" s="874"/>
      <c r="AU51" s="874"/>
      <c r="AV51" s="874"/>
      <c r="AW51" s="874"/>
      <c r="AX51" s="874"/>
      <c r="AY51" s="874"/>
      <c r="AZ51" s="876"/>
      <c r="BA51" s="876"/>
      <c r="BB51" s="876"/>
      <c r="BC51" s="876"/>
      <c r="BD51" s="876"/>
      <c r="BE51" s="867"/>
      <c r="BF51" s="867"/>
      <c r="BG51" s="867"/>
      <c r="BH51" s="867"/>
      <c r="BI51" s="868"/>
      <c r="BJ51" s="226"/>
      <c r="BK51" s="226"/>
      <c r="BL51" s="226"/>
      <c r="BM51" s="226"/>
      <c r="BN51" s="226"/>
      <c r="BO51" s="236"/>
      <c r="BP51" s="236"/>
      <c r="BQ51" s="233">
        <v>45</v>
      </c>
      <c r="BR51" s="234"/>
      <c r="BS51" s="808"/>
      <c r="BT51" s="809"/>
      <c r="BU51" s="809"/>
      <c r="BV51" s="809"/>
      <c r="BW51" s="809"/>
      <c r="BX51" s="809"/>
      <c r="BY51" s="809"/>
      <c r="BZ51" s="809"/>
      <c r="CA51" s="809"/>
      <c r="CB51" s="809"/>
      <c r="CC51" s="809"/>
      <c r="CD51" s="809"/>
      <c r="CE51" s="809"/>
      <c r="CF51" s="809"/>
      <c r="CG51" s="810"/>
      <c r="CH51" s="811"/>
      <c r="CI51" s="812"/>
      <c r="CJ51" s="812"/>
      <c r="CK51" s="812"/>
      <c r="CL51" s="813"/>
      <c r="CM51" s="811"/>
      <c r="CN51" s="812"/>
      <c r="CO51" s="812"/>
      <c r="CP51" s="812"/>
      <c r="CQ51" s="813"/>
      <c r="CR51" s="811"/>
      <c r="CS51" s="812"/>
      <c r="CT51" s="812"/>
      <c r="CU51" s="812"/>
      <c r="CV51" s="813"/>
      <c r="CW51" s="811"/>
      <c r="CX51" s="812"/>
      <c r="CY51" s="812"/>
      <c r="CZ51" s="812"/>
      <c r="DA51" s="813"/>
      <c r="DB51" s="811"/>
      <c r="DC51" s="812"/>
      <c r="DD51" s="812"/>
      <c r="DE51" s="812"/>
      <c r="DF51" s="813"/>
      <c r="DG51" s="811"/>
      <c r="DH51" s="812"/>
      <c r="DI51" s="812"/>
      <c r="DJ51" s="812"/>
      <c r="DK51" s="813"/>
      <c r="DL51" s="811"/>
      <c r="DM51" s="812"/>
      <c r="DN51" s="812"/>
      <c r="DO51" s="812"/>
      <c r="DP51" s="813"/>
      <c r="DQ51" s="811"/>
      <c r="DR51" s="812"/>
      <c r="DS51" s="812"/>
      <c r="DT51" s="812"/>
      <c r="DU51" s="813"/>
      <c r="DV51" s="808"/>
      <c r="DW51" s="809"/>
      <c r="DX51" s="809"/>
      <c r="DY51" s="809"/>
      <c r="DZ51" s="814"/>
      <c r="EA51" s="224"/>
    </row>
    <row r="52" spans="1:131" ht="26.25" customHeight="1" x14ac:dyDescent="0.2">
      <c r="A52" s="233">
        <v>25</v>
      </c>
      <c r="B52" s="815"/>
      <c r="C52" s="816"/>
      <c r="D52" s="816"/>
      <c r="E52" s="816"/>
      <c r="F52" s="816"/>
      <c r="G52" s="816"/>
      <c r="H52" s="816"/>
      <c r="I52" s="816"/>
      <c r="J52" s="816"/>
      <c r="K52" s="816"/>
      <c r="L52" s="816"/>
      <c r="M52" s="816"/>
      <c r="N52" s="816"/>
      <c r="O52" s="816"/>
      <c r="P52" s="817"/>
      <c r="Q52" s="873"/>
      <c r="R52" s="874"/>
      <c r="S52" s="874"/>
      <c r="T52" s="874"/>
      <c r="U52" s="874"/>
      <c r="V52" s="874"/>
      <c r="W52" s="874"/>
      <c r="X52" s="874"/>
      <c r="Y52" s="874"/>
      <c r="Z52" s="874"/>
      <c r="AA52" s="874"/>
      <c r="AB52" s="874"/>
      <c r="AC52" s="874"/>
      <c r="AD52" s="874"/>
      <c r="AE52" s="875"/>
      <c r="AF52" s="821"/>
      <c r="AG52" s="822"/>
      <c r="AH52" s="822"/>
      <c r="AI52" s="822"/>
      <c r="AJ52" s="823"/>
      <c r="AK52" s="877"/>
      <c r="AL52" s="874"/>
      <c r="AM52" s="874"/>
      <c r="AN52" s="874"/>
      <c r="AO52" s="874"/>
      <c r="AP52" s="874"/>
      <c r="AQ52" s="874"/>
      <c r="AR52" s="874"/>
      <c r="AS52" s="874"/>
      <c r="AT52" s="874"/>
      <c r="AU52" s="874"/>
      <c r="AV52" s="874"/>
      <c r="AW52" s="874"/>
      <c r="AX52" s="874"/>
      <c r="AY52" s="874"/>
      <c r="AZ52" s="876"/>
      <c r="BA52" s="876"/>
      <c r="BB52" s="876"/>
      <c r="BC52" s="876"/>
      <c r="BD52" s="876"/>
      <c r="BE52" s="867"/>
      <c r="BF52" s="867"/>
      <c r="BG52" s="867"/>
      <c r="BH52" s="867"/>
      <c r="BI52" s="868"/>
      <c r="BJ52" s="226"/>
      <c r="BK52" s="226"/>
      <c r="BL52" s="226"/>
      <c r="BM52" s="226"/>
      <c r="BN52" s="226"/>
      <c r="BO52" s="236"/>
      <c r="BP52" s="236"/>
      <c r="BQ52" s="233">
        <v>46</v>
      </c>
      <c r="BR52" s="234"/>
      <c r="BS52" s="808"/>
      <c r="BT52" s="809"/>
      <c r="BU52" s="809"/>
      <c r="BV52" s="809"/>
      <c r="BW52" s="809"/>
      <c r="BX52" s="809"/>
      <c r="BY52" s="809"/>
      <c r="BZ52" s="809"/>
      <c r="CA52" s="809"/>
      <c r="CB52" s="809"/>
      <c r="CC52" s="809"/>
      <c r="CD52" s="809"/>
      <c r="CE52" s="809"/>
      <c r="CF52" s="809"/>
      <c r="CG52" s="810"/>
      <c r="CH52" s="811"/>
      <c r="CI52" s="812"/>
      <c r="CJ52" s="812"/>
      <c r="CK52" s="812"/>
      <c r="CL52" s="813"/>
      <c r="CM52" s="811"/>
      <c r="CN52" s="812"/>
      <c r="CO52" s="812"/>
      <c r="CP52" s="812"/>
      <c r="CQ52" s="813"/>
      <c r="CR52" s="811"/>
      <c r="CS52" s="812"/>
      <c r="CT52" s="812"/>
      <c r="CU52" s="812"/>
      <c r="CV52" s="813"/>
      <c r="CW52" s="811"/>
      <c r="CX52" s="812"/>
      <c r="CY52" s="812"/>
      <c r="CZ52" s="812"/>
      <c r="DA52" s="813"/>
      <c r="DB52" s="811"/>
      <c r="DC52" s="812"/>
      <c r="DD52" s="812"/>
      <c r="DE52" s="812"/>
      <c r="DF52" s="813"/>
      <c r="DG52" s="811"/>
      <c r="DH52" s="812"/>
      <c r="DI52" s="812"/>
      <c r="DJ52" s="812"/>
      <c r="DK52" s="813"/>
      <c r="DL52" s="811"/>
      <c r="DM52" s="812"/>
      <c r="DN52" s="812"/>
      <c r="DO52" s="812"/>
      <c r="DP52" s="813"/>
      <c r="DQ52" s="811"/>
      <c r="DR52" s="812"/>
      <c r="DS52" s="812"/>
      <c r="DT52" s="812"/>
      <c r="DU52" s="813"/>
      <c r="DV52" s="808"/>
      <c r="DW52" s="809"/>
      <c r="DX52" s="809"/>
      <c r="DY52" s="809"/>
      <c r="DZ52" s="814"/>
      <c r="EA52" s="224"/>
    </row>
    <row r="53" spans="1:131" ht="26.25" customHeight="1" x14ac:dyDescent="0.2">
      <c r="A53" s="233">
        <v>26</v>
      </c>
      <c r="B53" s="815"/>
      <c r="C53" s="816"/>
      <c r="D53" s="816"/>
      <c r="E53" s="816"/>
      <c r="F53" s="816"/>
      <c r="G53" s="816"/>
      <c r="H53" s="816"/>
      <c r="I53" s="816"/>
      <c r="J53" s="816"/>
      <c r="K53" s="816"/>
      <c r="L53" s="816"/>
      <c r="M53" s="816"/>
      <c r="N53" s="816"/>
      <c r="O53" s="816"/>
      <c r="P53" s="817"/>
      <c r="Q53" s="873"/>
      <c r="R53" s="874"/>
      <c r="S53" s="874"/>
      <c r="T53" s="874"/>
      <c r="U53" s="874"/>
      <c r="V53" s="874"/>
      <c r="W53" s="874"/>
      <c r="X53" s="874"/>
      <c r="Y53" s="874"/>
      <c r="Z53" s="874"/>
      <c r="AA53" s="874"/>
      <c r="AB53" s="874"/>
      <c r="AC53" s="874"/>
      <c r="AD53" s="874"/>
      <c r="AE53" s="875"/>
      <c r="AF53" s="821"/>
      <c r="AG53" s="822"/>
      <c r="AH53" s="822"/>
      <c r="AI53" s="822"/>
      <c r="AJ53" s="823"/>
      <c r="AK53" s="877"/>
      <c r="AL53" s="874"/>
      <c r="AM53" s="874"/>
      <c r="AN53" s="874"/>
      <c r="AO53" s="874"/>
      <c r="AP53" s="874"/>
      <c r="AQ53" s="874"/>
      <c r="AR53" s="874"/>
      <c r="AS53" s="874"/>
      <c r="AT53" s="874"/>
      <c r="AU53" s="874"/>
      <c r="AV53" s="874"/>
      <c r="AW53" s="874"/>
      <c r="AX53" s="874"/>
      <c r="AY53" s="874"/>
      <c r="AZ53" s="876"/>
      <c r="BA53" s="876"/>
      <c r="BB53" s="876"/>
      <c r="BC53" s="876"/>
      <c r="BD53" s="876"/>
      <c r="BE53" s="867"/>
      <c r="BF53" s="867"/>
      <c r="BG53" s="867"/>
      <c r="BH53" s="867"/>
      <c r="BI53" s="868"/>
      <c r="BJ53" s="226"/>
      <c r="BK53" s="226"/>
      <c r="BL53" s="226"/>
      <c r="BM53" s="226"/>
      <c r="BN53" s="226"/>
      <c r="BO53" s="236"/>
      <c r="BP53" s="236"/>
      <c r="BQ53" s="233">
        <v>47</v>
      </c>
      <c r="BR53" s="234"/>
      <c r="BS53" s="808"/>
      <c r="BT53" s="809"/>
      <c r="BU53" s="809"/>
      <c r="BV53" s="809"/>
      <c r="BW53" s="809"/>
      <c r="BX53" s="809"/>
      <c r="BY53" s="809"/>
      <c r="BZ53" s="809"/>
      <c r="CA53" s="809"/>
      <c r="CB53" s="809"/>
      <c r="CC53" s="809"/>
      <c r="CD53" s="809"/>
      <c r="CE53" s="809"/>
      <c r="CF53" s="809"/>
      <c r="CG53" s="810"/>
      <c r="CH53" s="811"/>
      <c r="CI53" s="812"/>
      <c r="CJ53" s="812"/>
      <c r="CK53" s="812"/>
      <c r="CL53" s="813"/>
      <c r="CM53" s="811"/>
      <c r="CN53" s="812"/>
      <c r="CO53" s="812"/>
      <c r="CP53" s="812"/>
      <c r="CQ53" s="813"/>
      <c r="CR53" s="811"/>
      <c r="CS53" s="812"/>
      <c r="CT53" s="812"/>
      <c r="CU53" s="812"/>
      <c r="CV53" s="813"/>
      <c r="CW53" s="811"/>
      <c r="CX53" s="812"/>
      <c r="CY53" s="812"/>
      <c r="CZ53" s="812"/>
      <c r="DA53" s="813"/>
      <c r="DB53" s="811"/>
      <c r="DC53" s="812"/>
      <c r="DD53" s="812"/>
      <c r="DE53" s="812"/>
      <c r="DF53" s="813"/>
      <c r="DG53" s="811"/>
      <c r="DH53" s="812"/>
      <c r="DI53" s="812"/>
      <c r="DJ53" s="812"/>
      <c r="DK53" s="813"/>
      <c r="DL53" s="811"/>
      <c r="DM53" s="812"/>
      <c r="DN53" s="812"/>
      <c r="DO53" s="812"/>
      <c r="DP53" s="813"/>
      <c r="DQ53" s="811"/>
      <c r="DR53" s="812"/>
      <c r="DS53" s="812"/>
      <c r="DT53" s="812"/>
      <c r="DU53" s="813"/>
      <c r="DV53" s="808"/>
      <c r="DW53" s="809"/>
      <c r="DX53" s="809"/>
      <c r="DY53" s="809"/>
      <c r="DZ53" s="814"/>
      <c r="EA53" s="224"/>
    </row>
    <row r="54" spans="1:131" ht="26.25" customHeight="1" x14ac:dyDescent="0.2">
      <c r="A54" s="233">
        <v>27</v>
      </c>
      <c r="B54" s="815"/>
      <c r="C54" s="816"/>
      <c r="D54" s="816"/>
      <c r="E54" s="816"/>
      <c r="F54" s="816"/>
      <c r="G54" s="816"/>
      <c r="H54" s="816"/>
      <c r="I54" s="816"/>
      <c r="J54" s="816"/>
      <c r="K54" s="816"/>
      <c r="L54" s="816"/>
      <c r="M54" s="816"/>
      <c r="N54" s="816"/>
      <c r="O54" s="816"/>
      <c r="P54" s="817"/>
      <c r="Q54" s="873"/>
      <c r="R54" s="874"/>
      <c r="S54" s="874"/>
      <c r="T54" s="874"/>
      <c r="U54" s="874"/>
      <c r="V54" s="874"/>
      <c r="W54" s="874"/>
      <c r="X54" s="874"/>
      <c r="Y54" s="874"/>
      <c r="Z54" s="874"/>
      <c r="AA54" s="874"/>
      <c r="AB54" s="874"/>
      <c r="AC54" s="874"/>
      <c r="AD54" s="874"/>
      <c r="AE54" s="875"/>
      <c r="AF54" s="821"/>
      <c r="AG54" s="822"/>
      <c r="AH54" s="822"/>
      <c r="AI54" s="822"/>
      <c r="AJ54" s="823"/>
      <c r="AK54" s="877"/>
      <c r="AL54" s="874"/>
      <c r="AM54" s="874"/>
      <c r="AN54" s="874"/>
      <c r="AO54" s="874"/>
      <c r="AP54" s="874"/>
      <c r="AQ54" s="874"/>
      <c r="AR54" s="874"/>
      <c r="AS54" s="874"/>
      <c r="AT54" s="874"/>
      <c r="AU54" s="874"/>
      <c r="AV54" s="874"/>
      <c r="AW54" s="874"/>
      <c r="AX54" s="874"/>
      <c r="AY54" s="874"/>
      <c r="AZ54" s="876"/>
      <c r="BA54" s="876"/>
      <c r="BB54" s="876"/>
      <c r="BC54" s="876"/>
      <c r="BD54" s="876"/>
      <c r="BE54" s="867"/>
      <c r="BF54" s="867"/>
      <c r="BG54" s="867"/>
      <c r="BH54" s="867"/>
      <c r="BI54" s="868"/>
      <c r="BJ54" s="226"/>
      <c r="BK54" s="226"/>
      <c r="BL54" s="226"/>
      <c r="BM54" s="226"/>
      <c r="BN54" s="226"/>
      <c r="BO54" s="236"/>
      <c r="BP54" s="236"/>
      <c r="BQ54" s="233">
        <v>48</v>
      </c>
      <c r="BR54" s="234"/>
      <c r="BS54" s="808"/>
      <c r="BT54" s="809"/>
      <c r="BU54" s="809"/>
      <c r="BV54" s="809"/>
      <c r="BW54" s="809"/>
      <c r="BX54" s="809"/>
      <c r="BY54" s="809"/>
      <c r="BZ54" s="809"/>
      <c r="CA54" s="809"/>
      <c r="CB54" s="809"/>
      <c r="CC54" s="809"/>
      <c r="CD54" s="809"/>
      <c r="CE54" s="809"/>
      <c r="CF54" s="809"/>
      <c r="CG54" s="810"/>
      <c r="CH54" s="811"/>
      <c r="CI54" s="812"/>
      <c r="CJ54" s="812"/>
      <c r="CK54" s="812"/>
      <c r="CL54" s="813"/>
      <c r="CM54" s="811"/>
      <c r="CN54" s="812"/>
      <c r="CO54" s="812"/>
      <c r="CP54" s="812"/>
      <c r="CQ54" s="813"/>
      <c r="CR54" s="811"/>
      <c r="CS54" s="812"/>
      <c r="CT54" s="812"/>
      <c r="CU54" s="812"/>
      <c r="CV54" s="813"/>
      <c r="CW54" s="811"/>
      <c r="CX54" s="812"/>
      <c r="CY54" s="812"/>
      <c r="CZ54" s="812"/>
      <c r="DA54" s="813"/>
      <c r="DB54" s="811"/>
      <c r="DC54" s="812"/>
      <c r="DD54" s="812"/>
      <c r="DE54" s="812"/>
      <c r="DF54" s="813"/>
      <c r="DG54" s="811"/>
      <c r="DH54" s="812"/>
      <c r="DI54" s="812"/>
      <c r="DJ54" s="812"/>
      <c r="DK54" s="813"/>
      <c r="DL54" s="811"/>
      <c r="DM54" s="812"/>
      <c r="DN54" s="812"/>
      <c r="DO54" s="812"/>
      <c r="DP54" s="813"/>
      <c r="DQ54" s="811"/>
      <c r="DR54" s="812"/>
      <c r="DS54" s="812"/>
      <c r="DT54" s="812"/>
      <c r="DU54" s="813"/>
      <c r="DV54" s="808"/>
      <c r="DW54" s="809"/>
      <c r="DX54" s="809"/>
      <c r="DY54" s="809"/>
      <c r="DZ54" s="814"/>
      <c r="EA54" s="224"/>
    </row>
    <row r="55" spans="1:131" ht="26.25" customHeight="1" x14ac:dyDescent="0.2">
      <c r="A55" s="233">
        <v>28</v>
      </c>
      <c r="B55" s="815"/>
      <c r="C55" s="816"/>
      <c r="D55" s="816"/>
      <c r="E55" s="816"/>
      <c r="F55" s="816"/>
      <c r="G55" s="816"/>
      <c r="H55" s="816"/>
      <c r="I55" s="816"/>
      <c r="J55" s="816"/>
      <c r="K55" s="816"/>
      <c r="L55" s="816"/>
      <c r="M55" s="816"/>
      <c r="N55" s="816"/>
      <c r="O55" s="816"/>
      <c r="P55" s="817"/>
      <c r="Q55" s="873"/>
      <c r="R55" s="874"/>
      <c r="S55" s="874"/>
      <c r="T55" s="874"/>
      <c r="U55" s="874"/>
      <c r="V55" s="874"/>
      <c r="W55" s="874"/>
      <c r="X55" s="874"/>
      <c r="Y55" s="874"/>
      <c r="Z55" s="874"/>
      <c r="AA55" s="874"/>
      <c r="AB55" s="874"/>
      <c r="AC55" s="874"/>
      <c r="AD55" s="874"/>
      <c r="AE55" s="875"/>
      <c r="AF55" s="821"/>
      <c r="AG55" s="822"/>
      <c r="AH55" s="822"/>
      <c r="AI55" s="822"/>
      <c r="AJ55" s="823"/>
      <c r="AK55" s="877"/>
      <c r="AL55" s="874"/>
      <c r="AM55" s="874"/>
      <c r="AN55" s="874"/>
      <c r="AO55" s="874"/>
      <c r="AP55" s="874"/>
      <c r="AQ55" s="874"/>
      <c r="AR55" s="874"/>
      <c r="AS55" s="874"/>
      <c r="AT55" s="874"/>
      <c r="AU55" s="874"/>
      <c r="AV55" s="874"/>
      <c r="AW55" s="874"/>
      <c r="AX55" s="874"/>
      <c r="AY55" s="874"/>
      <c r="AZ55" s="876"/>
      <c r="BA55" s="876"/>
      <c r="BB55" s="876"/>
      <c r="BC55" s="876"/>
      <c r="BD55" s="876"/>
      <c r="BE55" s="867"/>
      <c r="BF55" s="867"/>
      <c r="BG55" s="867"/>
      <c r="BH55" s="867"/>
      <c r="BI55" s="868"/>
      <c r="BJ55" s="226"/>
      <c r="BK55" s="226"/>
      <c r="BL55" s="226"/>
      <c r="BM55" s="226"/>
      <c r="BN55" s="226"/>
      <c r="BO55" s="236"/>
      <c r="BP55" s="236"/>
      <c r="BQ55" s="233">
        <v>49</v>
      </c>
      <c r="BR55" s="234"/>
      <c r="BS55" s="808"/>
      <c r="BT55" s="809"/>
      <c r="BU55" s="809"/>
      <c r="BV55" s="809"/>
      <c r="BW55" s="809"/>
      <c r="BX55" s="809"/>
      <c r="BY55" s="809"/>
      <c r="BZ55" s="809"/>
      <c r="CA55" s="809"/>
      <c r="CB55" s="809"/>
      <c r="CC55" s="809"/>
      <c r="CD55" s="809"/>
      <c r="CE55" s="809"/>
      <c r="CF55" s="809"/>
      <c r="CG55" s="810"/>
      <c r="CH55" s="811"/>
      <c r="CI55" s="812"/>
      <c r="CJ55" s="812"/>
      <c r="CK55" s="812"/>
      <c r="CL55" s="813"/>
      <c r="CM55" s="811"/>
      <c r="CN55" s="812"/>
      <c r="CO55" s="812"/>
      <c r="CP55" s="812"/>
      <c r="CQ55" s="813"/>
      <c r="CR55" s="811"/>
      <c r="CS55" s="812"/>
      <c r="CT55" s="812"/>
      <c r="CU55" s="812"/>
      <c r="CV55" s="813"/>
      <c r="CW55" s="811"/>
      <c r="CX55" s="812"/>
      <c r="CY55" s="812"/>
      <c r="CZ55" s="812"/>
      <c r="DA55" s="813"/>
      <c r="DB55" s="811"/>
      <c r="DC55" s="812"/>
      <c r="DD55" s="812"/>
      <c r="DE55" s="812"/>
      <c r="DF55" s="813"/>
      <c r="DG55" s="811"/>
      <c r="DH55" s="812"/>
      <c r="DI55" s="812"/>
      <c r="DJ55" s="812"/>
      <c r="DK55" s="813"/>
      <c r="DL55" s="811"/>
      <c r="DM55" s="812"/>
      <c r="DN55" s="812"/>
      <c r="DO55" s="812"/>
      <c r="DP55" s="813"/>
      <c r="DQ55" s="811"/>
      <c r="DR55" s="812"/>
      <c r="DS55" s="812"/>
      <c r="DT55" s="812"/>
      <c r="DU55" s="813"/>
      <c r="DV55" s="808"/>
      <c r="DW55" s="809"/>
      <c r="DX55" s="809"/>
      <c r="DY55" s="809"/>
      <c r="DZ55" s="814"/>
      <c r="EA55" s="224"/>
    </row>
    <row r="56" spans="1:131" ht="26.25" customHeight="1" x14ac:dyDescent="0.2">
      <c r="A56" s="233">
        <v>29</v>
      </c>
      <c r="B56" s="815"/>
      <c r="C56" s="816"/>
      <c r="D56" s="816"/>
      <c r="E56" s="816"/>
      <c r="F56" s="816"/>
      <c r="G56" s="816"/>
      <c r="H56" s="816"/>
      <c r="I56" s="816"/>
      <c r="J56" s="816"/>
      <c r="K56" s="816"/>
      <c r="L56" s="816"/>
      <c r="M56" s="816"/>
      <c r="N56" s="816"/>
      <c r="O56" s="816"/>
      <c r="P56" s="817"/>
      <c r="Q56" s="873"/>
      <c r="R56" s="874"/>
      <c r="S56" s="874"/>
      <c r="T56" s="874"/>
      <c r="U56" s="874"/>
      <c r="V56" s="874"/>
      <c r="W56" s="874"/>
      <c r="X56" s="874"/>
      <c r="Y56" s="874"/>
      <c r="Z56" s="874"/>
      <c r="AA56" s="874"/>
      <c r="AB56" s="874"/>
      <c r="AC56" s="874"/>
      <c r="AD56" s="874"/>
      <c r="AE56" s="875"/>
      <c r="AF56" s="821"/>
      <c r="AG56" s="822"/>
      <c r="AH56" s="822"/>
      <c r="AI56" s="822"/>
      <c r="AJ56" s="823"/>
      <c r="AK56" s="877"/>
      <c r="AL56" s="874"/>
      <c r="AM56" s="874"/>
      <c r="AN56" s="874"/>
      <c r="AO56" s="874"/>
      <c r="AP56" s="874"/>
      <c r="AQ56" s="874"/>
      <c r="AR56" s="874"/>
      <c r="AS56" s="874"/>
      <c r="AT56" s="874"/>
      <c r="AU56" s="874"/>
      <c r="AV56" s="874"/>
      <c r="AW56" s="874"/>
      <c r="AX56" s="874"/>
      <c r="AY56" s="874"/>
      <c r="AZ56" s="876"/>
      <c r="BA56" s="876"/>
      <c r="BB56" s="876"/>
      <c r="BC56" s="876"/>
      <c r="BD56" s="876"/>
      <c r="BE56" s="867"/>
      <c r="BF56" s="867"/>
      <c r="BG56" s="867"/>
      <c r="BH56" s="867"/>
      <c r="BI56" s="868"/>
      <c r="BJ56" s="226"/>
      <c r="BK56" s="226"/>
      <c r="BL56" s="226"/>
      <c r="BM56" s="226"/>
      <c r="BN56" s="226"/>
      <c r="BO56" s="236"/>
      <c r="BP56" s="236"/>
      <c r="BQ56" s="233">
        <v>50</v>
      </c>
      <c r="BR56" s="234"/>
      <c r="BS56" s="808"/>
      <c r="BT56" s="809"/>
      <c r="BU56" s="809"/>
      <c r="BV56" s="809"/>
      <c r="BW56" s="809"/>
      <c r="BX56" s="809"/>
      <c r="BY56" s="809"/>
      <c r="BZ56" s="809"/>
      <c r="CA56" s="809"/>
      <c r="CB56" s="809"/>
      <c r="CC56" s="809"/>
      <c r="CD56" s="809"/>
      <c r="CE56" s="809"/>
      <c r="CF56" s="809"/>
      <c r="CG56" s="810"/>
      <c r="CH56" s="811"/>
      <c r="CI56" s="812"/>
      <c r="CJ56" s="812"/>
      <c r="CK56" s="812"/>
      <c r="CL56" s="813"/>
      <c r="CM56" s="811"/>
      <c r="CN56" s="812"/>
      <c r="CO56" s="812"/>
      <c r="CP56" s="812"/>
      <c r="CQ56" s="813"/>
      <c r="CR56" s="811"/>
      <c r="CS56" s="812"/>
      <c r="CT56" s="812"/>
      <c r="CU56" s="812"/>
      <c r="CV56" s="813"/>
      <c r="CW56" s="811"/>
      <c r="CX56" s="812"/>
      <c r="CY56" s="812"/>
      <c r="CZ56" s="812"/>
      <c r="DA56" s="813"/>
      <c r="DB56" s="811"/>
      <c r="DC56" s="812"/>
      <c r="DD56" s="812"/>
      <c r="DE56" s="812"/>
      <c r="DF56" s="813"/>
      <c r="DG56" s="811"/>
      <c r="DH56" s="812"/>
      <c r="DI56" s="812"/>
      <c r="DJ56" s="812"/>
      <c r="DK56" s="813"/>
      <c r="DL56" s="811"/>
      <c r="DM56" s="812"/>
      <c r="DN56" s="812"/>
      <c r="DO56" s="812"/>
      <c r="DP56" s="813"/>
      <c r="DQ56" s="811"/>
      <c r="DR56" s="812"/>
      <c r="DS56" s="812"/>
      <c r="DT56" s="812"/>
      <c r="DU56" s="813"/>
      <c r="DV56" s="808"/>
      <c r="DW56" s="809"/>
      <c r="DX56" s="809"/>
      <c r="DY56" s="809"/>
      <c r="DZ56" s="814"/>
      <c r="EA56" s="224"/>
    </row>
    <row r="57" spans="1:131" ht="26.25" customHeight="1" x14ac:dyDescent="0.2">
      <c r="A57" s="233">
        <v>30</v>
      </c>
      <c r="B57" s="815"/>
      <c r="C57" s="816"/>
      <c r="D57" s="816"/>
      <c r="E57" s="816"/>
      <c r="F57" s="816"/>
      <c r="G57" s="816"/>
      <c r="H57" s="816"/>
      <c r="I57" s="816"/>
      <c r="J57" s="816"/>
      <c r="K57" s="816"/>
      <c r="L57" s="816"/>
      <c r="M57" s="816"/>
      <c r="N57" s="816"/>
      <c r="O57" s="816"/>
      <c r="P57" s="817"/>
      <c r="Q57" s="873"/>
      <c r="R57" s="874"/>
      <c r="S57" s="874"/>
      <c r="T57" s="874"/>
      <c r="U57" s="874"/>
      <c r="V57" s="874"/>
      <c r="W57" s="874"/>
      <c r="X57" s="874"/>
      <c r="Y57" s="874"/>
      <c r="Z57" s="874"/>
      <c r="AA57" s="874"/>
      <c r="AB57" s="874"/>
      <c r="AC57" s="874"/>
      <c r="AD57" s="874"/>
      <c r="AE57" s="875"/>
      <c r="AF57" s="821"/>
      <c r="AG57" s="822"/>
      <c r="AH57" s="822"/>
      <c r="AI57" s="822"/>
      <c r="AJ57" s="823"/>
      <c r="AK57" s="877"/>
      <c r="AL57" s="874"/>
      <c r="AM57" s="874"/>
      <c r="AN57" s="874"/>
      <c r="AO57" s="874"/>
      <c r="AP57" s="874"/>
      <c r="AQ57" s="874"/>
      <c r="AR57" s="874"/>
      <c r="AS57" s="874"/>
      <c r="AT57" s="874"/>
      <c r="AU57" s="874"/>
      <c r="AV57" s="874"/>
      <c r="AW57" s="874"/>
      <c r="AX57" s="874"/>
      <c r="AY57" s="874"/>
      <c r="AZ57" s="876"/>
      <c r="BA57" s="876"/>
      <c r="BB57" s="876"/>
      <c r="BC57" s="876"/>
      <c r="BD57" s="876"/>
      <c r="BE57" s="867"/>
      <c r="BF57" s="867"/>
      <c r="BG57" s="867"/>
      <c r="BH57" s="867"/>
      <c r="BI57" s="868"/>
      <c r="BJ57" s="226"/>
      <c r="BK57" s="226"/>
      <c r="BL57" s="226"/>
      <c r="BM57" s="226"/>
      <c r="BN57" s="226"/>
      <c r="BO57" s="236"/>
      <c r="BP57" s="236"/>
      <c r="BQ57" s="233">
        <v>51</v>
      </c>
      <c r="BR57" s="234"/>
      <c r="BS57" s="808"/>
      <c r="BT57" s="809"/>
      <c r="BU57" s="809"/>
      <c r="BV57" s="809"/>
      <c r="BW57" s="809"/>
      <c r="BX57" s="809"/>
      <c r="BY57" s="809"/>
      <c r="BZ57" s="809"/>
      <c r="CA57" s="809"/>
      <c r="CB57" s="809"/>
      <c r="CC57" s="809"/>
      <c r="CD57" s="809"/>
      <c r="CE57" s="809"/>
      <c r="CF57" s="809"/>
      <c r="CG57" s="810"/>
      <c r="CH57" s="811"/>
      <c r="CI57" s="812"/>
      <c r="CJ57" s="812"/>
      <c r="CK57" s="812"/>
      <c r="CL57" s="813"/>
      <c r="CM57" s="811"/>
      <c r="CN57" s="812"/>
      <c r="CO57" s="812"/>
      <c r="CP57" s="812"/>
      <c r="CQ57" s="813"/>
      <c r="CR57" s="811"/>
      <c r="CS57" s="812"/>
      <c r="CT57" s="812"/>
      <c r="CU57" s="812"/>
      <c r="CV57" s="813"/>
      <c r="CW57" s="811"/>
      <c r="CX57" s="812"/>
      <c r="CY57" s="812"/>
      <c r="CZ57" s="812"/>
      <c r="DA57" s="813"/>
      <c r="DB57" s="811"/>
      <c r="DC57" s="812"/>
      <c r="DD57" s="812"/>
      <c r="DE57" s="812"/>
      <c r="DF57" s="813"/>
      <c r="DG57" s="811"/>
      <c r="DH57" s="812"/>
      <c r="DI57" s="812"/>
      <c r="DJ57" s="812"/>
      <c r="DK57" s="813"/>
      <c r="DL57" s="811"/>
      <c r="DM57" s="812"/>
      <c r="DN57" s="812"/>
      <c r="DO57" s="812"/>
      <c r="DP57" s="813"/>
      <c r="DQ57" s="811"/>
      <c r="DR57" s="812"/>
      <c r="DS57" s="812"/>
      <c r="DT57" s="812"/>
      <c r="DU57" s="813"/>
      <c r="DV57" s="808"/>
      <c r="DW57" s="809"/>
      <c r="DX57" s="809"/>
      <c r="DY57" s="809"/>
      <c r="DZ57" s="814"/>
      <c r="EA57" s="224"/>
    </row>
    <row r="58" spans="1:131" ht="26.25" customHeight="1" x14ac:dyDescent="0.2">
      <c r="A58" s="233">
        <v>31</v>
      </c>
      <c r="B58" s="815"/>
      <c r="C58" s="816"/>
      <c r="D58" s="816"/>
      <c r="E58" s="816"/>
      <c r="F58" s="816"/>
      <c r="G58" s="816"/>
      <c r="H58" s="816"/>
      <c r="I58" s="816"/>
      <c r="J58" s="816"/>
      <c r="K58" s="816"/>
      <c r="L58" s="816"/>
      <c r="M58" s="816"/>
      <c r="N58" s="816"/>
      <c r="O58" s="816"/>
      <c r="P58" s="817"/>
      <c r="Q58" s="873"/>
      <c r="R58" s="874"/>
      <c r="S58" s="874"/>
      <c r="T58" s="874"/>
      <c r="U58" s="874"/>
      <c r="V58" s="874"/>
      <c r="W58" s="874"/>
      <c r="X58" s="874"/>
      <c r="Y58" s="874"/>
      <c r="Z58" s="874"/>
      <c r="AA58" s="874"/>
      <c r="AB58" s="874"/>
      <c r="AC58" s="874"/>
      <c r="AD58" s="874"/>
      <c r="AE58" s="875"/>
      <c r="AF58" s="821"/>
      <c r="AG58" s="822"/>
      <c r="AH58" s="822"/>
      <c r="AI58" s="822"/>
      <c r="AJ58" s="823"/>
      <c r="AK58" s="877"/>
      <c r="AL58" s="874"/>
      <c r="AM58" s="874"/>
      <c r="AN58" s="874"/>
      <c r="AO58" s="874"/>
      <c r="AP58" s="874"/>
      <c r="AQ58" s="874"/>
      <c r="AR58" s="874"/>
      <c r="AS58" s="874"/>
      <c r="AT58" s="874"/>
      <c r="AU58" s="874"/>
      <c r="AV58" s="874"/>
      <c r="AW58" s="874"/>
      <c r="AX58" s="874"/>
      <c r="AY58" s="874"/>
      <c r="AZ58" s="876"/>
      <c r="BA58" s="876"/>
      <c r="BB58" s="876"/>
      <c r="BC58" s="876"/>
      <c r="BD58" s="876"/>
      <c r="BE58" s="867"/>
      <c r="BF58" s="867"/>
      <c r="BG58" s="867"/>
      <c r="BH58" s="867"/>
      <c r="BI58" s="868"/>
      <c r="BJ58" s="226"/>
      <c r="BK58" s="226"/>
      <c r="BL58" s="226"/>
      <c r="BM58" s="226"/>
      <c r="BN58" s="226"/>
      <c r="BO58" s="236"/>
      <c r="BP58" s="236"/>
      <c r="BQ58" s="233">
        <v>52</v>
      </c>
      <c r="BR58" s="234"/>
      <c r="BS58" s="808"/>
      <c r="BT58" s="809"/>
      <c r="BU58" s="809"/>
      <c r="BV58" s="809"/>
      <c r="BW58" s="809"/>
      <c r="BX58" s="809"/>
      <c r="BY58" s="809"/>
      <c r="BZ58" s="809"/>
      <c r="CA58" s="809"/>
      <c r="CB58" s="809"/>
      <c r="CC58" s="809"/>
      <c r="CD58" s="809"/>
      <c r="CE58" s="809"/>
      <c r="CF58" s="809"/>
      <c r="CG58" s="810"/>
      <c r="CH58" s="811"/>
      <c r="CI58" s="812"/>
      <c r="CJ58" s="812"/>
      <c r="CK58" s="812"/>
      <c r="CL58" s="813"/>
      <c r="CM58" s="811"/>
      <c r="CN58" s="812"/>
      <c r="CO58" s="812"/>
      <c r="CP58" s="812"/>
      <c r="CQ58" s="813"/>
      <c r="CR58" s="811"/>
      <c r="CS58" s="812"/>
      <c r="CT58" s="812"/>
      <c r="CU58" s="812"/>
      <c r="CV58" s="813"/>
      <c r="CW58" s="811"/>
      <c r="CX58" s="812"/>
      <c r="CY58" s="812"/>
      <c r="CZ58" s="812"/>
      <c r="DA58" s="813"/>
      <c r="DB58" s="811"/>
      <c r="DC58" s="812"/>
      <c r="DD58" s="812"/>
      <c r="DE58" s="812"/>
      <c r="DF58" s="813"/>
      <c r="DG58" s="811"/>
      <c r="DH58" s="812"/>
      <c r="DI58" s="812"/>
      <c r="DJ58" s="812"/>
      <c r="DK58" s="813"/>
      <c r="DL58" s="811"/>
      <c r="DM58" s="812"/>
      <c r="DN58" s="812"/>
      <c r="DO58" s="812"/>
      <c r="DP58" s="813"/>
      <c r="DQ58" s="811"/>
      <c r="DR58" s="812"/>
      <c r="DS58" s="812"/>
      <c r="DT58" s="812"/>
      <c r="DU58" s="813"/>
      <c r="DV58" s="808"/>
      <c r="DW58" s="809"/>
      <c r="DX58" s="809"/>
      <c r="DY58" s="809"/>
      <c r="DZ58" s="814"/>
      <c r="EA58" s="224"/>
    </row>
    <row r="59" spans="1:131" ht="26.25" customHeight="1" x14ac:dyDescent="0.2">
      <c r="A59" s="233">
        <v>32</v>
      </c>
      <c r="B59" s="815"/>
      <c r="C59" s="816"/>
      <c r="D59" s="816"/>
      <c r="E59" s="816"/>
      <c r="F59" s="816"/>
      <c r="G59" s="816"/>
      <c r="H59" s="816"/>
      <c r="I59" s="816"/>
      <c r="J59" s="816"/>
      <c r="K59" s="816"/>
      <c r="L59" s="816"/>
      <c r="M59" s="816"/>
      <c r="N59" s="816"/>
      <c r="O59" s="816"/>
      <c r="P59" s="817"/>
      <c r="Q59" s="873"/>
      <c r="R59" s="874"/>
      <c r="S59" s="874"/>
      <c r="T59" s="874"/>
      <c r="U59" s="874"/>
      <c r="V59" s="874"/>
      <c r="W59" s="874"/>
      <c r="X59" s="874"/>
      <c r="Y59" s="874"/>
      <c r="Z59" s="874"/>
      <c r="AA59" s="874"/>
      <c r="AB59" s="874"/>
      <c r="AC59" s="874"/>
      <c r="AD59" s="874"/>
      <c r="AE59" s="875"/>
      <c r="AF59" s="821"/>
      <c r="AG59" s="822"/>
      <c r="AH59" s="822"/>
      <c r="AI59" s="822"/>
      <c r="AJ59" s="823"/>
      <c r="AK59" s="877"/>
      <c r="AL59" s="874"/>
      <c r="AM59" s="874"/>
      <c r="AN59" s="874"/>
      <c r="AO59" s="874"/>
      <c r="AP59" s="874"/>
      <c r="AQ59" s="874"/>
      <c r="AR59" s="874"/>
      <c r="AS59" s="874"/>
      <c r="AT59" s="874"/>
      <c r="AU59" s="874"/>
      <c r="AV59" s="874"/>
      <c r="AW59" s="874"/>
      <c r="AX59" s="874"/>
      <c r="AY59" s="874"/>
      <c r="AZ59" s="876"/>
      <c r="BA59" s="876"/>
      <c r="BB59" s="876"/>
      <c r="BC59" s="876"/>
      <c r="BD59" s="876"/>
      <c r="BE59" s="867"/>
      <c r="BF59" s="867"/>
      <c r="BG59" s="867"/>
      <c r="BH59" s="867"/>
      <c r="BI59" s="868"/>
      <c r="BJ59" s="226"/>
      <c r="BK59" s="226"/>
      <c r="BL59" s="226"/>
      <c r="BM59" s="226"/>
      <c r="BN59" s="226"/>
      <c r="BO59" s="236"/>
      <c r="BP59" s="236"/>
      <c r="BQ59" s="233">
        <v>53</v>
      </c>
      <c r="BR59" s="234"/>
      <c r="BS59" s="808"/>
      <c r="BT59" s="809"/>
      <c r="BU59" s="809"/>
      <c r="BV59" s="809"/>
      <c r="BW59" s="809"/>
      <c r="BX59" s="809"/>
      <c r="BY59" s="809"/>
      <c r="BZ59" s="809"/>
      <c r="CA59" s="809"/>
      <c r="CB59" s="809"/>
      <c r="CC59" s="809"/>
      <c r="CD59" s="809"/>
      <c r="CE59" s="809"/>
      <c r="CF59" s="809"/>
      <c r="CG59" s="810"/>
      <c r="CH59" s="811"/>
      <c r="CI59" s="812"/>
      <c r="CJ59" s="812"/>
      <c r="CK59" s="812"/>
      <c r="CL59" s="813"/>
      <c r="CM59" s="811"/>
      <c r="CN59" s="812"/>
      <c r="CO59" s="812"/>
      <c r="CP59" s="812"/>
      <c r="CQ59" s="813"/>
      <c r="CR59" s="811"/>
      <c r="CS59" s="812"/>
      <c r="CT59" s="812"/>
      <c r="CU59" s="812"/>
      <c r="CV59" s="813"/>
      <c r="CW59" s="811"/>
      <c r="CX59" s="812"/>
      <c r="CY59" s="812"/>
      <c r="CZ59" s="812"/>
      <c r="DA59" s="813"/>
      <c r="DB59" s="811"/>
      <c r="DC59" s="812"/>
      <c r="DD59" s="812"/>
      <c r="DE59" s="812"/>
      <c r="DF59" s="813"/>
      <c r="DG59" s="811"/>
      <c r="DH59" s="812"/>
      <c r="DI59" s="812"/>
      <c r="DJ59" s="812"/>
      <c r="DK59" s="813"/>
      <c r="DL59" s="811"/>
      <c r="DM59" s="812"/>
      <c r="DN59" s="812"/>
      <c r="DO59" s="812"/>
      <c r="DP59" s="813"/>
      <c r="DQ59" s="811"/>
      <c r="DR59" s="812"/>
      <c r="DS59" s="812"/>
      <c r="DT59" s="812"/>
      <c r="DU59" s="813"/>
      <c r="DV59" s="808"/>
      <c r="DW59" s="809"/>
      <c r="DX59" s="809"/>
      <c r="DY59" s="809"/>
      <c r="DZ59" s="814"/>
      <c r="EA59" s="224"/>
    </row>
    <row r="60" spans="1:131" ht="26.25" customHeight="1" x14ac:dyDescent="0.2">
      <c r="A60" s="233">
        <v>33</v>
      </c>
      <c r="B60" s="815"/>
      <c r="C60" s="816"/>
      <c r="D60" s="816"/>
      <c r="E60" s="816"/>
      <c r="F60" s="816"/>
      <c r="G60" s="816"/>
      <c r="H60" s="816"/>
      <c r="I60" s="816"/>
      <c r="J60" s="816"/>
      <c r="K60" s="816"/>
      <c r="L60" s="816"/>
      <c r="M60" s="816"/>
      <c r="N60" s="816"/>
      <c r="O60" s="816"/>
      <c r="P60" s="817"/>
      <c r="Q60" s="873"/>
      <c r="R60" s="874"/>
      <c r="S60" s="874"/>
      <c r="T60" s="874"/>
      <c r="U60" s="874"/>
      <c r="V60" s="874"/>
      <c r="W60" s="874"/>
      <c r="X60" s="874"/>
      <c r="Y60" s="874"/>
      <c r="Z60" s="874"/>
      <c r="AA60" s="874"/>
      <c r="AB60" s="874"/>
      <c r="AC60" s="874"/>
      <c r="AD60" s="874"/>
      <c r="AE60" s="875"/>
      <c r="AF60" s="821"/>
      <c r="AG60" s="822"/>
      <c r="AH60" s="822"/>
      <c r="AI60" s="822"/>
      <c r="AJ60" s="823"/>
      <c r="AK60" s="877"/>
      <c r="AL60" s="874"/>
      <c r="AM60" s="874"/>
      <c r="AN60" s="874"/>
      <c r="AO60" s="874"/>
      <c r="AP60" s="874"/>
      <c r="AQ60" s="874"/>
      <c r="AR60" s="874"/>
      <c r="AS60" s="874"/>
      <c r="AT60" s="874"/>
      <c r="AU60" s="874"/>
      <c r="AV60" s="874"/>
      <c r="AW60" s="874"/>
      <c r="AX60" s="874"/>
      <c r="AY60" s="874"/>
      <c r="AZ60" s="876"/>
      <c r="BA60" s="876"/>
      <c r="BB60" s="876"/>
      <c r="BC60" s="876"/>
      <c r="BD60" s="876"/>
      <c r="BE60" s="867"/>
      <c r="BF60" s="867"/>
      <c r="BG60" s="867"/>
      <c r="BH60" s="867"/>
      <c r="BI60" s="868"/>
      <c r="BJ60" s="226"/>
      <c r="BK60" s="226"/>
      <c r="BL60" s="226"/>
      <c r="BM60" s="226"/>
      <c r="BN60" s="226"/>
      <c r="BO60" s="236"/>
      <c r="BP60" s="236"/>
      <c r="BQ60" s="233">
        <v>54</v>
      </c>
      <c r="BR60" s="234"/>
      <c r="BS60" s="808"/>
      <c r="BT60" s="809"/>
      <c r="BU60" s="809"/>
      <c r="BV60" s="809"/>
      <c r="BW60" s="809"/>
      <c r="BX60" s="809"/>
      <c r="BY60" s="809"/>
      <c r="BZ60" s="809"/>
      <c r="CA60" s="809"/>
      <c r="CB60" s="809"/>
      <c r="CC60" s="809"/>
      <c r="CD60" s="809"/>
      <c r="CE60" s="809"/>
      <c r="CF60" s="809"/>
      <c r="CG60" s="810"/>
      <c r="CH60" s="811"/>
      <c r="CI60" s="812"/>
      <c r="CJ60" s="812"/>
      <c r="CK60" s="812"/>
      <c r="CL60" s="813"/>
      <c r="CM60" s="811"/>
      <c r="CN60" s="812"/>
      <c r="CO60" s="812"/>
      <c r="CP60" s="812"/>
      <c r="CQ60" s="813"/>
      <c r="CR60" s="811"/>
      <c r="CS60" s="812"/>
      <c r="CT60" s="812"/>
      <c r="CU60" s="812"/>
      <c r="CV60" s="813"/>
      <c r="CW60" s="811"/>
      <c r="CX60" s="812"/>
      <c r="CY60" s="812"/>
      <c r="CZ60" s="812"/>
      <c r="DA60" s="813"/>
      <c r="DB60" s="811"/>
      <c r="DC60" s="812"/>
      <c r="DD60" s="812"/>
      <c r="DE60" s="812"/>
      <c r="DF60" s="813"/>
      <c r="DG60" s="811"/>
      <c r="DH60" s="812"/>
      <c r="DI60" s="812"/>
      <c r="DJ60" s="812"/>
      <c r="DK60" s="813"/>
      <c r="DL60" s="811"/>
      <c r="DM60" s="812"/>
      <c r="DN60" s="812"/>
      <c r="DO60" s="812"/>
      <c r="DP60" s="813"/>
      <c r="DQ60" s="811"/>
      <c r="DR60" s="812"/>
      <c r="DS60" s="812"/>
      <c r="DT60" s="812"/>
      <c r="DU60" s="813"/>
      <c r="DV60" s="808"/>
      <c r="DW60" s="809"/>
      <c r="DX60" s="809"/>
      <c r="DY60" s="809"/>
      <c r="DZ60" s="814"/>
      <c r="EA60" s="224"/>
    </row>
    <row r="61" spans="1:131" ht="26.25" customHeight="1" thickBot="1" x14ac:dyDescent="0.25">
      <c r="A61" s="233">
        <v>34</v>
      </c>
      <c r="B61" s="815"/>
      <c r="C61" s="816"/>
      <c r="D61" s="816"/>
      <c r="E61" s="816"/>
      <c r="F61" s="816"/>
      <c r="G61" s="816"/>
      <c r="H61" s="816"/>
      <c r="I61" s="816"/>
      <c r="J61" s="816"/>
      <c r="K61" s="816"/>
      <c r="L61" s="816"/>
      <c r="M61" s="816"/>
      <c r="N61" s="816"/>
      <c r="O61" s="816"/>
      <c r="P61" s="817"/>
      <c r="Q61" s="873"/>
      <c r="R61" s="874"/>
      <c r="S61" s="874"/>
      <c r="T61" s="874"/>
      <c r="U61" s="874"/>
      <c r="V61" s="874"/>
      <c r="W61" s="874"/>
      <c r="X61" s="874"/>
      <c r="Y61" s="874"/>
      <c r="Z61" s="874"/>
      <c r="AA61" s="874"/>
      <c r="AB61" s="874"/>
      <c r="AC61" s="874"/>
      <c r="AD61" s="874"/>
      <c r="AE61" s="875"/>
      <c r="AF61" s="821"/>
      <c r="AG61" s="822"/>
      <c r="AH61" s="822"/>
      <c r="AI61" s="822"/>
      <c r="AJ61" s="823"/>
      <c r="AK61" s="877"/>
      <c r="AL61" s="874"/>
      <c r="AM61" s="874"/>
      <c r="AN61" s="874"/>
      <c r="AO61" s="874"/>
      <c r="AP61" s="874"/>
      <c r="AQ61" s="874"/>
      <c r="AR61" s="874"/>
      <c r="AS61" s="874"/>
      <c r="AT61" s="874"/>
      <c r="AU61" s="874"/>
      <c r="AV61" s="874"/>
      <c r="AW61" s="874"/>
      <c r="AX61" s="874"/>
      <c r="AY61" s="874"/>
      <c r="AZ61" s="876"/>
      <c r="BA61" s="876"/>
      <c r="BB61" s="876"/>
      <c r="BC61" s="876"/>
      <c r="BD61" s="876"/>
      <c r="BE61" s="867"/>
      <c r="BF61" s="867"/>
      <c r="BG61" s="867"/>
      <c r="BH61" s="867"/>
      <c r="BI61" s="868"/>
      <c r="BJ61" s="226"/>
      <c r="BK61" s="226"/>
      <c r="BL61" s="226"/>
      <c r="BM61" s="226"/>
      <c r="BN61" s="226"/>
      <c r="BO61" s="236"/>
      <c r="BP61" s="236"/>
      <c r="BQ61" s="233">
        <v>55</v>
      </c>
      <c r="BR61" s="234"/>
      <c r="BS61" s="808"/>
      <c r="BT61" s="809"/>
      <c r="BU61" s="809"/>
      <c r="BV61" s="809"/>
      <c r="BW61" s="809"/>
      <c r="BX61" s="809"/>
      <c r="BY61" s="809"/>
      <c r="BZ61" s="809"/>
      <c r="CA61" s="809"/>
      <c r="CB61" s="809"/>
      <c r="CC61" s="809"/>
      <c r="CD61" s="809"/>
      <c r="CE61" s="809"/>
      <c r="CF61" s="809"/>
      <c r="CG61" s="810"/>
      <c r="CH61" s="811"/>
      <c r="CI61" s="812"/>
      <c r="CJ61" s="812"/>
      <c r="CK61" s="812"/>
      <c r="CL61" s="813"/>
      <c r="CM61" s="811"/>
      <c r="CN61" s="812"/>
      <c r="CO61" s="812"/>
      <c r="CP61" s="812"/>
      <c r="CQ61" s="813"/>
      <c r="CR61" s="811"/>
      <c r="CS61" s="812"/>
      <c r="CT61" s="812"/>
      <c r="CU61" s="812"/>
      <c r="CV61" s="813"/>
      <c r="CW61" s="811"/>
      <c r="CX61" s="812"/>
      <c r="CY61" s="812"/>
      <c r="CZ61" s="812"/>
      <c r="DA61" s="813"/>
      <c r="DB61" s="811"/>
      <c r="DC61" s="812"/>
      <c r="DD61" s="812"/>
      <c r="DE61" s="812"/>
      <c r="DF61" s="813"/>
      <c r="DG61" s="811"/>
      <c r="DH61" s="812"/>
      <c r="DI61" s="812"/>
      <c r="DJ61" s="812"/>
      <c r="DK61" s="813"/>
      <c r="DL61" s="811"/>
      <c r="DM61" s="812"/>
      <c r="DN61" s="812"/>
      <c r="DO61" s="812"/>
      <c r="DP61" s="813"/>
      <c r="DQ61" s="811"/>
      <c r="DR61" s="812"/>
      <c r="DS61" s="812"/>
      <c r="DT61" s="812"/>
      <c r="DU61" s="813"/>
      <c r="DV61" s="808"/>
      <c r="DW61" s="809"/>
      <c r="DX61" s="809"/>
      <c r="DY61" s="809"/>
      <c r="DZ61" s="814"/>
      <c r="EA61" s="224"/>
    </row>
    <row r="62" spans="1:131" ht="26.25" customHeight="1" x14ac:dyDescent="0.2">
      <c r="A62" s="233">
        <v>35</v>
      </c>
      <c r="B62" s="815"/>
      <c r="C62" s="816"/>
      <c r="D62" s="816"/>
      <c r="E62" s="816"/>
      <c r="F62" s="816"/>
      <c r="G62" s="816"/>
      <c r="H62" s="816"/>
      <c r="I62" s="816"/>
      <c r="J62" s="816"/>
      <c r="K62" s="816"/>
      <c r="L62" s="816"/>
      <c r="M62" s="816"/>
      <c r="N62" s="816"/>
      <c r="O62" s="816"/>
      <c r="P62" s="817"/>
      <c r="Q62" s="873"/>
      <c r="R62" s="874"/>
      <c r="S62" s="874"/>
      <c r="T62" s="874"/>
      <c r="U62" s="874"/>
      <c r="V62" s="874"/>
      <c r="W62" s="874"/>
      <c r="X62" s="874"/>
      <c r="Y62" s="874"/>
      <c r="Z62" s="874"/>
      <c r="AA62" s="874"/>
      <c r="AB62" s="874"/>
      <c r="AC62" s="874"/>
      <c r="AD62" s="874"/>
      <c r="AE62" s="875"/>
      <c r="AF62" s="821"/>
      <c r="AG62" s="822"/>
      <c r="AH62" s="822"/>
      <c r="AI62" s="822"/>
      <c r="AJ62" s="823"/>
      <c r="AK62" s="877"/>
      <c r="AL62" s="874"/>
      <c r="AM62" s="874"/>
      <c r="AN62" s="874"/>
      <c r="AO62" s="874"/>
      <c r="AP62" s="874"/>
      <c r="AQ62" s="874"/>
      <c r="AR62" s="874"/>
      <c r="AS62" s="874"/>
      <c r="AT62" s="874"/>
      <c r="AU62" s="874"/>
      <c r="AV62" s="874"/>
      <c r="AW62" s="874"/>
      <c r="AX62" s="874"/>
      <c r="AY62" s="874"/>
      <c r="AZ62" s="876"/>
      <c r="BA62" s="876"/>
      <c r="BB62" s="876"/>
      <c r="BC62" s="876"/>
      <c r="BD62" s="876"/>
      <c r="BE62" s="867"/>
      <c r="BF62" s="867"/>
      <c r="BG62" s="867"/>
      <c r="BH62" s="867"/>
      <c r="BI62" s="868"/>
      <c r="BJ62" s="885" t="s">
        <v>390</v>
      </c>
      <c r="BK62" s="841"/>
      <c r="BL62" s="841"/>
      <c r="BM62" s="841"/>
      <c r="BN62" s="842"/>
      <c r="BO62" s="236"/>
      <c r="BP62" s="236"/>
      <c r="BQ62" s="233">
        <v>56</v>
      </c>
      <c r="BR62" s="234"/>
      <c r="BS62" s="808"/>
      <c r="BT62" s="809"/>
      <c r="BU62" s="809"/>
      <c r="BV62" s="809"/>
      <c r="BW62" s="809"/>
      <c r="BX62" s="809"/>
      <c r="BY62" s="809"/>
      <c r="BZ62" s="809"/>
      <c r="CA62" s="809"/>
      <c r="CB62" s="809"/>
      <c r="CC62" s="809"/>
      <c r="CD62" s="809"/>
      <c r="CE62" s="809"/>
      <c r="CF62" s="809"/>
      <c r="CG62" s="810"/>
      <c r="CH62" s="811"/>
      <c r="CI62" s="812"/>
      <c r="CJ62" s="812"/>
      <c r="CK62" s="812"/>
      <c r="CL62" s="813"/>
      <c r="CM62" s="811"/>
      <c r="CN62" s="812"/>
      <c r="CO62" s="812"/>
      <c r="CP62" s="812"/>
      <c r="CQ62" s="813"/>
      <c r="CR62" s="811"/>
      <c r="CS62" s="812"/>
      <c r="CT62" s="812"/>
      <c r="CU62" s="812"/>
      <c r="CV62" s="813"/>
      <c r="CW62" s="811"/>
      <c r="CX62" s="812"/>
      <c r="CY62" s="812"/>
      <c r="CZ62" s="812"/>
      <c r="DA62" s="813"/>
      <c r="DB62" s="811"/>
      <c r="DC62" s="812"/>
      <c r="DD62" s="812"/>
      <c r="DE62" s="812"/>
      <c r="DF62" s="813"/>
      <c r="DG62" s="811"/>
      <c r="DH62" s="812"/>
      <c r="DI62" s="812"/>
      <c r="DJ62" s="812"/>
      <c r="DK62" s="813"/>
      <c r="DL62" s="811"/>
      <c r="DM62" s="812"/>
      <c r="DN62" s="812"/>
      <c r="DO62" s="812"/>
      <c r="DP62" s="813"/>
      <c r="DQ62" s="811"/>
      <c r="DR62" s="812"/>
      <c r="DS62" s="812"/>
      <c r="DT62" s="812"/>
      <c r="DU62" s="813"/>
      <c r="DV62" s="808"/>
      <c r="DW62" s="809"/>
      <c r="DX62" s="809"/>
      <c r="DY62" s="809"/>
      <c r="DZ62" s="814"/>
      <c r="EA62" s="224"/>
    </row>
    <row r="63" spans="1:131" ht="26.25" customHeight="1" thickBot="1" x14ac:dyDescent="0.25">
      <c r="A63" s="235" t="s">
        <v>376</v>
      </c>
      <c r="B63" s="824" t="s">
        <v>391</v>
      </c>
      <c r="C63" s="825"/>
      <c r="D63" s="825"/>
      <c r="E63" s="825"/>
      <c r="F63" s="825"/>
      <c r="G63" s="825"/>
      <c r="H63" s="825"/>
      <c r="I63" s="825"/>
      <c r="J63" s="825"/>
      <c r="K63" s="825"/>
      <c r="L63" s="825"/>
      <c r="M63" s="825"/>
      <c r="N63" s="825"/>
      <c r="O63" s="825"/>
      <c r="P63" s="826"/>
      <c r="Q63" s="878"/>
      <c r="R63" s="879"/>
      <c r="S63" s="879"/>
      <c r="T63" s="879"/>
      <c r="U63" s="879"/>
      <c r="V63" s="879"/>
      <c r="W63" s="879"/>
      <c r="X63" s="879"/>
      <c r="Y63" s="879"/>
      <c r="Z63" s="879"/>
      <c r="AA63" s="879"/>
      <c r="AB63" s="879"/>
      <c r="AC63" s="879"/>
      <c r="AD63" s="879"/>
      <c r="AE63" s="880"/>
      <c r="AF63" s="881">
        <v>3214</v>
      </c>
      <c r="AG63" s="882"/>
      <c r="AH63" s="882"/>
      <c r="AI63" s="882"/>
      <c r="AJ63" s="883"/>
      <c r="AK63" s="884"/>
      <c r="AL63" s="879"/>
      <c r="AM63" s="879"/>
      <c r="AN63" s="879"/>
      <c r="AO63" s="879"/>
      <c r="AP63" s="882"/>
      <c r="AQ63" s="882"/>
      <c r="AR63" s="882"/>
      <c r="AS63" s="882"/>
      <c r="AT63" s="882"/>
      <c r="AU63" s="882"/>
      <c r="AV63" s="882"/>
      <c r="AW63" s="882"/>
      <c r="AX63" s="882"/>
      <c r="AY63" s="882"/>
      <c r="AZ63" s="886"/>
      <c r="BA63" s="886"/>
      <c r="BB63" s="886"/>
      <c r="BC63" s="886"/>
      <c r="BD63" s="886"/>
      <c r="BE63" s="887"/>
      <c r="BF63" s="887"/>
      <c r="BG63" s="887"/>
      <c r="BH63" s="887"/>
      <c r="BI63" s="888"/>
      <c r="BJ63" s="889" t="s">
        <v>122</v>
      </c>
      <c r="BK63" s="890"/>
      <c r="BL63" s="890"/>
      <c r="BM63" s="890"/>
      <c r="BN63" s="891"/>
      <c r="BO63" s="236"/>
      <c r="BP63" s="236"/>
      <c r="BQ63" s="233">
        <v>57</v>
      </c>
      <c r="BR63" s="234"/>
      <c r="BS63" s="808"/>
      <c r="BT63" s="809"/>
      <c r="BU63" s="809"/>
      <c r="BV63" s="809"/>
      <c r="BW63" s="809"/>
      <c r="BX63" s="809"/>
      <c r="BY63" s="809"/>
      <c r="BZ63" s="809"/>
      <c r="CA63" s="809"/>
      <c r="CB63" s="809"/>
      <c r="CC63" s="809"/>
      <c r="CD63" s="809"/>
      <c r="CE63" s="809"/>
      <c r="CF63" s="809"/>
      <c r="CG63" s="810"/>
      <c r="CH63" s="811"/>
      <c r="CI63" s="812"/>
      <c r="CJ63" s="812"/>
      <c r="CK63" s="812"/>
      <c r="CL63" s="813"/>
      <c r="CM63" s="811"/>
      <c r="CN63" s="812"/>
      <c r="CO63" s="812"/>
      <c r="CP63" s="812"/>
      <c r="CQ63" s="813"/>
      <c r="CR63" s="811"/>
      <c r="CS63" s="812"/>
      <c r="CT63" s="812"/>
      <c r="CU63" s="812"/>
      <c r="CV63" s="813"/>
      <c r="CW63" s="811"/>
      <c r="CX63" s="812"/>
      <c r="CY63" s="812"/>
      <c r="CZ63" s="812"/>
      <c r="DA63" s="813"/>
      <c r="DB63" s="811"/>
      <c r="DC63" s="812"/>
      <c r="DD63" s="812"/>
      <c r="DE63" s="812"/>
      <c r="DF63" s="813"/>
      <c r="DG63" s="811"/>
      <c r="DH63" s="812"/>
      <c r="DI63" s="812"/>
      <c r="DJ63" s="812"/>
      <c r="DK63" s="813"/>
      <c r="DL63" s="811"/>
      <c r="DM63" s="812"/>
      <c r="DN63" s="812"/>
      <c r="DO63" s="812"/>
      <c r="DP63" s="813"/>
      <c r="DQ63" s="811"/>
      <c r="DR63" s="812"/>
      <c r="DS63" s="812"/>
      <c r="DT63" s="812"/>
      <c r="DU63" s="813"/>
      <c r="DV63" s="808"/>
      <c r="DW63" s="809"/>
      <c r="DX63" s="809"/>
      <c r="DY63" s="809"/>
      <c r="DZ63" s="814"/>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808"/>
      <c r="BT64" s="809"/>
      <c r="BU64" s="809"/>
      <c r="BV64" s="809"/>
      <c r="BW64" s="809"/>
      <c r="BX64" s="809"/>
      <c r="BY64" s="809"/>
      <c r="BZ64" s="809"/>
      <c r="CA64" s="809"/>
      <c r="CB64" s="809"/>
      <c r="CC64" s="809"/>
      <c r="CD64" s="809"/>
      <c r="CE64" s="809"/>
      <c r="CF64" s="809"/>
      <c r="CG64" s="810"/>
      <c r="CH64" s="811"/>
      <c r="CI64" s="812"/>
      <c r="CJ64" s="812"/>
      <c r="CK64" s="812"/>
      <c r="CL64" s="813"/>
      <c r="CM64" s="811"/>
      <c r="CN64" s="812"/>
      <c r="CO64" s="812"/>
      <c r="CP64" s="812"/>
      <c r="CQ64" s="813"/>
      <c r="CR64" s="811"/>
      <c r="CS64" s="812"/>
      <c r="CT64" s="812"/>
      <c r="CU64" s="812"/>
      <c r="CV64" s="813"/>
      <c r="CW64" s="811"/>
      <c r="CX64" s="812"/>
      <c r="CY64" s="812"/>
      <c r="CZ64" s="812"/>
      <c r="DA64" s="813"/>
      <c r="DB64" s="811"/>
      <c r="DC64" s="812"/>
      <c r="DD64" s="812"/>
      <c r="DE64" s="812"/>
      <c r="DF64" s="813"/>
      <c r="DG64" s="811"/>
      <c r="DH64" s="812"/>
      <c r="DI64" s="812"/>
      <c r="DJ64" s="812"/>
      <c r="DK64" s="813"/>
      <c r="DL64" s="811"/>
      <c r="DM64" s="812"/>
      <c r="DN64" s="812"/>
      <c r="DO64" s="812"/>
      <c r="DP64" s="813"/>
      <c r="DQ64" s="811"/>
      <c r="DR64" s="812"/>
      <c r="DS64" s="812"/>
      <c r="DT64" s="812"/>
      <c r="DU64" s="813"/>
      <c r="DV64" s="808"/>
      <c r="DW64" s="809"/>
      <c r="DX64" s="809"/>
      <c r="DY64" s="809"/>
      <c r="DZ64" s="814"/>
      <c r="EA64" s="224"/>
    </row>
    <row r="65" spans="1:131" ht="26.25" customHeight="1" thickBot="1" x14ac:dyDescent="0.25">
      <c r="A65" s="226" t="s">
        <v>392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808"/>
      <c r="BT65" s="809"/>
      <c r="BU65" s="809"/>
      <c r="BV65" s="809"/>
      <c r="BW65" s="809"/>
      <c r="BX65" s="809"/>
      <c r="BY65" s="809"/>
      <c r="BZ65" s="809"/>
      <c r="CA65" s="809"/>
      <c r="CB65" s="809"/>
      <c r="CC65" s="809"/>
      <c r="CD65" s="809"/>
      <c r="CE65" s="809"/>
      <c r="CF65" s="809"/>
      <c r="CG65" s="810"/>
      <c r="CH65" s="811"/>
      <c r="CI65" s="812"/>
      <c r="CJ65" s="812"/>
      <c r="CK65" s="812"/>
      <c r="CL65" s="813"/>
      <c r="CM65" s="811"/>
      <c r="CN65" s="812"/>
      <c r="CO65" s="812"/>
      <c r="CP65" s="812"/>
      <c r="CQ65" s="813"/>
      <c r="CR65" s="811"/>
      <c r="CS65" s="812"/>
      <c r="CT65" s="812"/>
      <c r="CU65" s="812"/>
      <c r="CV65" s="813"/>
      <c r="CW65" s="811"/>
      <c r="CX65" s="812"/>
      <c r="CY65" s="812"/>
      <c r="CZ65" s="812"/>
      <c r="DA65" s="813"/>
      <c r="DB65" s="811"/>
      <c r="DC65" s="812"/>
      <c r="DD65" s="812"/>
      <c r="DE65" s="812"/>
      <c r="DF65" s="813"/>
      <c r="DG65" s="811"/>
      <c r="DH65" s="812"/>
      <c r="DI65" s="812"/>
      <c r="DJ65" s="812"/>
      <c r="DK65" s="813"/>
      <c r="DL65" s="811"/>
      <c r="DM65" s="812"/>
      <c r="DN65" s="812"/>
      <c r="DO65" s="812"/>
      <c r="DP65" s="813"/>
      <c r="DQ65" s="811"/>
      <c r="DR65" s="812"/>
      <c r="DS65" s="812"/>
      <c r="DT65" s="812"/>
      <c r="DU65" s="813"/>
      <c r="DV65" s="808"/>
      <c r="DW65" s="809"/>
      <c r="DX65" s="809"/>
      <c r="DY65" s="809"/>
      <c r="DZ65" s="814"/>
      <c r="EA65" s="224"/>
    </row>
    <row r="66" spans="1:131" ht="26.25" customHeight="1" x14ac:dyDescent="0.2">
      <c r="A66" s="762" t="s">
        <v>393</v>
      </c>
      <c r="B66" s="763"/>
      <c r="C66" s="763"/>
      <c r="D66" s="763"/>
      <c r="E66" s="763"/>
      <c r="F66" s="763"/>
      <c r="G66" s="763"/>
      <c r="H66" s="763"/>
      <c r="I66" s="763"/>
      <c r="J66" s="763"/>
      <c r="K66" s="763"/>
      <c r="L66" s="763"/>
      <c r="M66" s="763"/>
      <c r="N66" s="763"/>
      <c r="O66" s="763"/>
      <c r="P66" s="764"/>
      <c r="Q66" s="768" t="s">
        <v>380</v>
      </c>
      <c r="R66" s="769"/>
      <c r="S66" s="769"/>
      <c r="T66" s="769"/>
      <c r="U66" s="770"/>
      <c r="V66" s="768" t="s">
        <v>381</v>
      </c>
      <c r="W66" s="769"/>
      <c r="X66" s="769"/>
      <c r="Y66" s="769"/>
      <c r="Z66" s="770"/>
      <c r="AA66" s="768" t="s">
        <v>382</v>
      </c>
      <c r="AB66" s="769"/>
      <c r="AC66" s="769"/>
      <c r="AD66" s="769"/>
      <c r="AE66" s="770"/>
      <c r="AF66" s="892" t="s">
        <v>383</v>
      </c>
      <c r="AG66" s="850"/>
      <c r="AH66" s="850"/>
      <c r="AI66" s="850"/>
      <c r="AJ66" s="893"/>
      <c r="AK66" s="768" t="s">
        <v>384</v>
      </c>
      <c r="AL66" s="763"/>
      <c r="AM66" s="763"/>
      <c r="AN66" s="763"/>
      <c r="AO66" s="764"/>
      <c r="AP66" s="768" t="s">
        <v>385</v>
      </c>
      <c r="AQ66" s="769"/>
      <c r="AR66" s="769"/>
      <c r="AS66" s="769"/>
      <c r="AT66" s="770"/>
      <c r="AU66" s="768" t="s">
        <v>394</v>
      </c>
      <c r="AV66" s="769"/>
      <c r="AW66" s="769"/>
      <c r="AX66" s="769"/>
      <c r="AY66" s="770"/>
      <c r="AZ66" s="768" t="s">
        <v>364</v>
      </c>
      <c r="BA66" s="769"/>
      <c r="BB66" s="769"/>
      <c r="BC66" s="769"/>
      <c r="BD66" s="775"/>
      <c r="BE66" s="236"/>
      <c r="BF66" s="236"/>
      <c r="BG66" s="236"/>
      <c r="BH66" s="236"/>
      <c r="BI66" s="236"/>
      <c r="BJ66" s="236"/>
      <c r="BK66" s="236"/>
      <c r="BL66" s="236"/>
      <c r="BM66" s="236"/>
      <c r="BN66" s="236"/>
      <c r="BO66" s="236"/>
      <c r="BP66" s="236"/>
      <c r="BQ66" s="233">
        <v>60</v>
      </c>
      <c r="BR66" s="238"/>
      <c r="BS66" s="897"/>
      <c r="BT66" s="898"/>
      <c r="BU66" s="898"/>
      <c r="BV66" s="898"/>
      <c r="BW66" s="898"/>
      <c r="BX66" s="898"/>
      <c r="BY66" s="898"/>
      <c r="BZ66" s="898"/>
      <c r="CA66" s="898"/>
      <c r="CB66" s="898"/>
      <c r="CC66" s="898"/>
      <c r="CD66" s="898"/>
      <c r="CE66" s="898"/>
      <c r="CF66" s="898"/>
      <c r="CG66" s="903"/>
      <c r="CH66" s="900"/>
      <c r="CI66" s="901"/>
      <c r="CJ66" s="901"/>
      <c r="CK66" s="901"/>
      <c r="CL66" s="902"/>
      <c r="CM66" s="900"/>
      <c r="CN66" s="901"/>
      <c r="CO66" s="901"/>
      <c r="CP66" s="901"/>
      <c r="CQ66" s="902"/>
      <c r="CR66" s="900"/>
      <c r="CS66" s="901"/>
      <c r="CT66" s="901"/>
      <c r="CU66" s="901"/>
      <c r="CV66" s="902"/>
      <c r="CW66" s="900"/>
      <c r="CX66" s="901"/>
      <c r="CY66" s="901"/>
      <c r="CZ66" s="901"/>
      <c r="DA66" s="902"/>
      <c r="DB66" s="900"/>
      <c r="DC66" s="901"/>
      <c r="DD66" s="901"/>
      <c r="DE66" s="901"/>
      <c r="DF66" s="902"/>
      <c r="DG66" s="900"/>
      <c r="DH66" s="901"/>
      <c r="DI66" s="901"/>
      <c r="DJ66" s="901"/>
      <c r="DK66" s="902"/>
      <c r="DL66" s="900"/>
      <c r="DM66" s="901"/>
      <c r="DN66" s="901"/>
      <c r="DO66" s="901"/>
      <c r="DP66" s="902"/>
      <c r="DQ66" s="900"/>
      <c r="DR66" s="901"/>
      <c r="DS66" s="901"/>
      <c r="DT66" s="901"/>
      <c r="DU66" s="902"/>
      <c r="DV66" s="897"/>
      <c r="DW66" s="898"/>
      <c r="DX66" s="898"/>
      <c r="DY66" s="898"/>
      <c r="DZ66" s="899"/>
      <c r="EA66" s="224"/>
    </row>
    <row r="67" spans="1:131" ht="26.25" customHeight="1" thickBot="1" x14ac:dyDescent="0.25">
      <c r="A67" s="765"/>
      <c r="B67" s="766"/>
      <c r="C67" s="766"/>
      <c r="D67" s="766"/>
      <c r="E67" s="766"/>
      <c r="F67" s="766"/>
      <c r="G67" s="766"/>
      <c r="H67" s="766"/>
      <c r="I67" s="766"/>
      <c r="J67" s="766"/>
      <c r="K67" s="766"/>
      <c r="L67" s="766"/>
      <c r="M67" s="766"/>
      <c r="N67" s="766"/>
      <c r="O67" s="766"/>
      <c r="P67" s="767"/>
      <c r="Q67" s="771"/>
      <c r="R67" s="772"/>
      <c r="S67" s="772"/>
      <c r="T67" s="772"/>
      <c r="U67" s="773"/>
      <c r="V67" s="771"/>
      <c r="W67" s="772"/>
      <c r="X67" s="772"/>
      <c r="Y67" s="772"/>
      <c r="Z67" s="773"/>
      <c r="AA67" s="771"/>
      <c r="AB67" s="772"/>
      <c r="AC67" s="772"/>
      <c r="AD67" s="772"/>
      <c r="AE67" s="773"/>
      <c r="AF67" s="894"/>
      <c r="AG67" s="853"/>
      <c r="AH67" s="853"/>
      <c r="AI67" s="853"/>
      <c r="AJ67" s="895"/>
      <c r="AK67" s="896"/>
      <c r="AL67" s="766"/>
      <c r="AM67" s="766"/>
      <c r="AN67" s="766"/>
      <c r="AO67" s="767"/>
      <c r="AP67" s="771"/>
      <c r="AQ67" s="772"/>
      <c r="AR67" s="772"/>
      <c r="AS67" s="772"/>
      <c r="AT67" s="773"/>
      <c r="AU67" s="771"/>
      <c r="AV67" s="772"/>
      <c r="AW67" s="772"/>
      <c r="AX67" s="772"/>
      <c r="AY67" s="773"/>
      <c r="AZ67" s="771"/>
      <c r="BA67" s="772"/>
      <c r="BB67" s="772"/>
      <c r="BC67" s="772"/>
      <c r="BD67" s="777"/>
      <c r="BE67" s="236"/>
      <c r="BF67" s="236"/>
      <c r="BG67" s="236"/>
      <c r="BH67" s="236"/>
      <c r="BI67" s="236"/>
      <c r="BJ67" s="236"/>
      <c r="BK67" s="236"/>
      <c r="BL67" s="236"/>
      <c r="BM67" s="236"/>
      <c r="BN67" s="236"/>
      <c r="BO67" s="236"/>
      <c r="BP67" s="236"/>
      <c r="BQ67" s="233">
        <v>61</v>
      </c>
      <c r="BR67" s="238"/>
      <c r="BS67" s="897"/>
      <c r="BT67" s="898"/>
      <c r="BU67" s="898"/>
      <c r="BV67" s="898"/>
      <c r="BW67" s="898"/>
      <c r="BX67" s="898"/>
      <c r="BY67" s="898"/>
      <c r="BZ67" s="898"/>
      <c r="CA67" s="898"/>
      <c r="CB67" s="898"/>
      <c r="CC67" s="898"/>
      <c r="CD67" s="898"/>
      <c r="CE67" s="898"/>
      <c r="CF67" s="898"/>
      <c r="CG67" s="903"/>
      <c r="CH67" s="900"/>
      <c r="CI67" s="901"/>
      <c r="CJ67" s="901"/>
      <c r="CK67" s="901"/>
      <c r="CL67" s="902"/>
      <c r="CM67" s="900"/>
      <c r="CN67" s="901"/>
      <c r="CO67" s="901"/>
      <c r="CP67" s="901"/>
      <c r="CQ67" s="902"/>
      <c r="CR67" s="900"/>
      <c r="CS67" s="901"/>
      <c r="CT67" s="901"/>
      <c r="CU67" s="901"/>
      <c r="CV67" s="902"/>
      <c r="CW67" s="900"/>
      <c r="CX67" s="901"/>
      <c r="CY67" s="901"/>
      <c r="CZ67" s="901"/>
      <c r="DA67" s="902"/>
      <c r="DB67" s="900"/>
      <c r="DC67" s="901"/>
      <c r="DD67" s="901"/>
      <c r="DE67" s="901"/>
      <c r="DF67" s="902"/>
      <c r="DG67" s="900"/>
      <c r="DH67" s="901"/>
      <c r="DI67" s="901"/>
      <c r="DJ67" s="901"/>
      <c r="DK67" s="902"/>
      <c r="DL67" s="900"/>
      <c r="DM67" s="901"/>
      <c r="DN67" s="901"/>
      <c r="DO67" s="901"/>
      <c r="DP67" s="902"/>
      <c r="DQ67" s="900"/>
      <c r="DR67" s="901"/>
      <c r="DS67" s="901"/>
      <c r="DT67" s="901"/>
      <c r="DU67" s="902"/>
      <c r="DV67" s="897"/>
      <c r="DW67" s="898"/>
      <c r="DX67" s="898"/>
      <c r="DY67" s="898"/>
      <c r="DZ67" s="899"/>
      <c r="EA67" s="224"/>
    </row>
    <row r="68" spans="1:131" ht="26.25" customHeight="1" thickTop="1" x14ac:dyDescent="0.2">
      <c r="A68" s="231">
        <v>1</v>
      </c>
      <c r="B68" s="907" t="s">
        <v>561</v>
      </c>
      <c r="C68" s="908"/>
      <c r="D68" s="908"/>
      <c r="E68" s="908"/>
      <c r="F68" s="908"/>
      <c r="G68" s="908"/>
      <c r="H68" s="908"/>
      <c r="I68" s="908"/>
      <c r="J68" s="908"/>
      <c r="K68" s="908"/>
      <c r="L68" s="908"/>
      <c r="M68" s="908"/>
      <c r="N68" s="908"/>
      <c r="O68" s="908"/>
      <c r="P68" s="909"/>
      <c r="Q68" s="910">
        <v>85186</v>
      </c>
      <c r="R68" s="904"/>
      <c r="S68" s="904"/>
      <c r="T68" s="904"/>
      <c r="U68" s="904"/>
      <c r="V68" s="904">
        <v>84480</v>
      </c>
      <c r="W68" s="904"/>
      <c r="X68" s="904"/>
      <c r="Y68" s="904"/>
      <c r="Z68" s="904"/>
      <c r="AA68" s="904">
        <v>706</v>
      </c>
      <c r="AB68" s="904"/>
      <c r="AC68" s="904"/>
      <c r="AD68" s="904"/>
      <c r="AE68" s="904"/>
      <c r="AF68" s="904">
        <v>706</v>
      </c>
      <c r="AG68" s="904"/>
      <c r="AH68" s="904"/>
      <c r="AI68" s="904"/>
      <c r="AJ68" s="904"/>
      <c r="AK68" s="904" t="s">
        <v>552</v>
      </c>
      <c r="AL68" s="904"/>
      <c r="AM68" s="904"/>
      <c r="AN68" s="904"/>
      <c r="AO68" s="904"/>
      <c r="AP68" s="904" t="s">
        <v>552</v>
      </c>
      <c r="AQ68" s="904"/>
      <c r="AR68" s="904"/>
      <c r="AS68" s="904"/>
      <c r="AT68" s="904"/>
      <c r="AU68" s="904" t="s">
        <v>562</v>
      </c>
      <c r="AV68" s="904"/>
      <c r="AW68" s="904"/>
      <c r="AX68" s="904"/>
      <c r="AY68" s="904"/>
      <c r="AZ68" s="905"/>
      <c r="BA68" s="905"/>
      <c r="BB68" s="905"/>
      <c r="BC68" s="905"/>
      <c r="BD68" s="906"/>
      <c r="BE68" s="236"/>
      <c r="BF68" s="236"/>
      <c r="BG68" s="236"/>
      <c r="BH68" s="236"/>
      <c r="BI68" s="236"/>
      <c r="BJ68" s="236"/>
      <c r="BK68" s="236"/>
      <c r="BL68" s="236"/>
      <c r="BM68" s="236"/>
      <c r="BN68" s="236"/>
      <c r="BO68" s="236"/>
      <c r="BP68" s="236"/>
      <c r="BQ68" s="233">
        <v>62</v>
      </c>
      <c r="BR68" s="238"/>
      <c r="BS68" s="897"/>
      <c r="BT68" s="898"/>
      <c r="BU68" s="898"/>
      <c r="BV68" s="898"/>
      <c r="BW68" s="898"/>
      <c r="BX68" s="898"/>
      <c r="BY68" s="898"/>
      <c r="BZ68" s="898"/>
      <c r="CA68" s="898"/>
      <c r="CB68" s="898"/>
      <c r="CC68" s="898"/>
      <c r="CD68" s="898"/>
      <c r="CE68" s="898"/>
      <c r="CF68" s="898"/>
      <c r="CG68" s="903"/>
      <c r="CH68" s="900"/>
      <c r="CI68" s="901"/>
      <c r="CJ68" s="901"/>
      <c r="CK68" s="901"/>
      <c r="CL68" s="902"/>
      <c r="CM68" s="900"/>
      <c r="CN68" s="901"/>
      <c r="CO68" s="901"/>
      <c r="CP68" s="901"/>
      <c r="CQ68" s="902"/>
      <c r="CR68" s="900"/>
      <c r="CS68" s="901"/>
      <c r="CT68" s="901"/>
      <c r="CU68" s="901"/>
      <c r="CV68" s="902"/>
      <c r="CW68" s="900"/>
      <c r="CX68" s="901"/>
      <c r="CY68" s="901"/>
      <c r="CZ68" s="901"/>
      <c r="DA68" s="902"/>
      <c r="DB68" s="900"/>
      <c r="DC68" s="901"/>
      <c r="DD68" s="901"/>
      <c r="DE68" s="901"/>
      <c r="DF68" s="902"/>
      <c r="DG68" s="900"/>
      <c r="DH68" s="901"/>
      <c r="DI68" s="901"/>
      <c r="DJ68" s="901"/>
      <c r="DK68" s="902"/>
      <c r="DL68" s="900"/>
      <c r="DM68" s="901"/>
      <c r="DN68" s="901"/>
      <c r="DO68" s="901"/>
      <c r="DP68" s="902"/>
      <c r="DQ68" s="900"/>
      <c r="DR68" s="901"/>
      <c r="DS68" s="901"/>
      <c r="DT68" s="901"/>
      <c r="DU68" s="902"/>
      <c r="DV68" s="897"/>
      <c r="DW68" s="898"/>
      <c r="DX68" s="898"/>
      <c r="DY68" s="898"/>
      <c r="DZ68" s="899"/>
      <c r="EA68" s="224"/>
    </row>
    <row r="69" spans="1:131" ht="26.25" customHeight="1" x14ac:dyDescent="0.2">
      <c r="A69" s="233">
        <v>2</v>
      </c>
      <c r="B69" s="911" t="s">
        <v>563</v>
      </c>
      <c r="C69" s="912"/>
      <c r="D69" s="912"/>
      <c r="E69" s="912"/>
      <c r="F69" s="912"/>
      <c r="G69" s="912"/>
      <c r="H69" s="912"/>
      <c r="I69" s="912"/>
      <c r="J69" s="912"/>
      <c r="K69" s="912"/>
      <c r="L69" s="912"/>
      <c r="M69" s="912"/>
      <c r="N69" s="912"/>
      <c r="O69" s="912"/>
      <c r="P69" s="913"/>
      <c r="Q69" s="914">
        <v>420</v>
      </c>
      <c r="R69" s="865"/>
      <c r="S69" s="865"/>
      <c r="T69" s="865"/>
      <c r="U69" s="865"/>
      <c r="V69" s="865">
        <v>423</v>
      </c>
      <c r="W69" s="865"/>
      <c r="X69" s="865"/>
      <c r="Y69" s="865"/>
      <c r="Z69" s="865"/>
      <c r="AA69" s="865">
        <v>-3</v>
      </c>
      <c r="AB69" s="865"/>
      <c r="AC69" s="865"/>
      <c r="AD69" s="865"/>
      <c r="AE69" s="865"/>
      <c r="AF69" s="865">
        <v>-3</v>
      </c>
      <c r="AG69" s="865"/>
      <c r="AH69" s="865"/>
      <c r="AI69" s="865"/>
      <c r="AJ69" s="865"/>
      <c r="AK69" s="865" t="s">
        <v>562</v>
      </c>
      <c r="AL69" s="865"/>
      <c r="AM69" s="865"/>
      <c r="AN69" s="865"/>
      <c r="AO69" s="865"/>
      <c r="AP69" s="865">
        <v>1056</v>
      </c>
      <c r="AQ69" s="865"/>
      <c r="AR69" s="865"/>
      <c r="AS69" s="865"/>
      <c r="AT69" s="865"/>
      <c r="AU69" s="865" t="s">
        <v>562</v>
      </c>
      <c r="AV69" s="865"/>
      <c r="AW69" s="865"/>
      <c r="AX69" s="865"/>
      <c r="AY69" s="865"/>
      <c r="AZ69" s="867"/>
      <c r="BA69" s="867"/>
      <c r="BB69" s="867"/>
      <c r="BC69" s="867"/>
      <c r="BD69" s="868"/>
      <c r="BE69" s="236"/>
      <c r="BF69" s="236"/>
      <c r="BG69" s="236"/>
      <c r="BH69" s="236"/>
      <c r="BI69" s="236"/>
      <c r="BJ69" s="236"/>
      <c r="BK69" s="236"/>
      <c r="BL69" s="236"/>
      <c r="BM69" s="236"/>
      <c r="BN69" s="236"/>
      <c r="BO69" s="236"/>
      <c r="BP69" s="236"/>
      <c r="BQ69" s="233">
        <v>63</v>
      </c>
      <c r="BR69" s="238"/>
      <c r="BS69" s="897"/>
      <c r="BT69" s="898"/>
      <c r="BU69" s="898"/>
      <c r="BV69" s="898"/>
      <c r="BW69" s="898"/>
      <c r="BX69" s="898"/>
      <c r="BY69" s="898"/>
      <c r="BZ69" s="898"/>
      <c r="CA69" s="898"/>
      <c r="CB69" s="898"/>
      <c r="CC69" s="898"/>
      <c r="CD69" s="898"/>
      <c r="CE69" s="898"/>
      <c r="CF69" s="898"/>
      <c r="CG69" s="903"/>
      <c r="CH69" s="900"/>
      <c r="CI69" s="901"/>
      <c r="CJ69" s="901"/>
      <c r="CK69" s="901"/>
      <c r="CL69" s="902"/>
      <c r="CM69" s="900"/>
      <c r="CN69" s="901"/>
      <c r="CO69" s="901"/>
      <c r="CP69" s="901"/>
      <c r="CQ69" s="902"/>
      <c r="CR69" s="900"/>
      <c r="CS69" s="901"/>
      <c r="CT69" s="901"/>
      <c r="CU69" s="901"/>
      <c r="CV69" s="902"/>
      <c r="CW69" s="900"/>
      <c r="CX69" s="901"/>
      <c r="CY69" s="901"/>
      <c r="CZ69" s="901"/>
      <c r="DA69" s="902"/>
      <c r="DB69" s="900"/>
      <c r="DC69" s="901"/>
      <c r="DD69" s="901"/>
      <c r="DE69" s="901"/>
      <c r="DF69" s="902"/>
      <c r="DG69" s="900"/>
      <c r="DH69" s="901"/>
      <c r="DI69" s="901"/>
      <c r="DJ69" s="901"/>
      <c r="DK69" s="902"/>
      <c r="DL69" s="900"/>
      <c r="DM69" s="901"/>
      <c r="DN69" s="901"/>
      <c r="DO69" s="901"/>
      <c r="DP69" s="902"/>
      <c r="DQ69" s="900"/>
      <c r="DR69" s="901"/>
      <c r="DS69" s="901"/>
      <c r="DT69" s="901"/>
      <c r="DU69" s="902"/>
      <c r="DV69" s="897"/>
      <c r="DW69" s="898"/>
      <c r="DX69" s="898"/>
      <c r="DY69" s="898"/>
      <c r="DZ69" s="899"/>
      <c r="EA69" s="224"/>
    </row>
    <row r="70" spans="1:131" ht="26.25" customHeight="1" x14ac:dyDescent="0.2">
      <c r="A70" s="233">
        <v>3</v>
      </c>
      <c r="B70" s="911" t="s">
        <v>564</v>
      </c>
      <c r="C70" s="912"/>
      <c r="D70" s="912"/>
      <c r="E70" s="912"/>
      <c r="F70" s="912"/>
      <c r="G70" s="912"/>
      <c r="H70" s="912"/>
      <c r="I70" s="912"/>
      <c r="J70" s="912"/>
      <c r="K70" s="912"/>
      <c r="L70" s="912"/>
      <c r="M70" s="912"/>
      <c r="N70" s="912"/>
      <c r="O70" s="912"/>
      <c r="P70" s="913"/>
      <c r="Q70" s="914">
        <v>2070</v>
      </c>
      <c r="R70" s="865"/>
      <c r="S70" s="865"/>
      <c r="T70" s="865"/>
      <c r="U70" s="865"/>
      <c r="V70" s="865">
        <v>2013</v>
      </c>
      <c r="W70" s="865"/>
      <c r="X70" s="865"/>
      <c r="Y70" s="865"/>
      <c r="Z70" s="865"/>
      <c r="AA70" s="865">
        <v>57</v>
      </c>
      <c r="AB70" s="865"/>
      <c r="AC70" s="865"/>
      <c r="AD70" s="865"/>
      <c r="AE70" s="865"/>
      <c r="AF70" s="865">
        <v>57</v>
      </c>
      <c r="AG70" s="865"/>
      <c r="AH70" s="865"/>
      <c r="AI70" s="865"/>
      <c r="AJ70" s="865"/>
      <c r="AK70" s="865" t="s">
        <v>562</v>
      </c>
      <c r="AL70" s="865"/>
      <c r="AM70" s="865"/>
      <c r="AN70" s="865"/>
      <c r="AO70" s="865"/>
      <c r="AP70" s="865">
        <v>1232</v>
      </c>
      <c r="AQ70" s="865"/>
      <c r="AR70" s="865"/>
      <c r="AS70" s="865"/>
      <c r="AT70" s="865"/>
      <c r="AU70" s="865">
        <v>808</v>
      </c>
      <c r="AV70" s="865"/>
      <c r="AW70" s="865"/>
      <c r="AX70" s="865"/>
      <c r="AY70" s="865"/>
      <c r="AZ70" s="867"/>
      <c r="BA70" s="867"/>
      <c r="BB70" s="867"/>
      <c r="BC70" s="867"/>
      <c r="BD70" s="868"/>
      <c r="BE70" s="236"/>
      <c r="BF70" s="236"/>
      <c r="BG70" s="236"/>
      <c r="BH70" s="236"/>
      <c r="BI70" s="236"/>
      <c r="BJ70" s="236"/>
      <c r="BK70" s="236"/>
      <c r="BL70" s="236"/>
      <c r="BM70" s="236"/>
      <c r="BN70" s="236"/>
      <c r="BO70" s="236"/>
      <c r="BP70" s="236"/>
      <c r="BQ70" s="233">
        <v>64</v>
      </c>
      <c r="BR70" s="238"/>
      <c r="BS70" s="897"/>
      <c r="BT70" s="898"/>
      <c r="BU70" s="898"/>
      <c r="BV70" s="898"/>
      <c r="BW70" s="898"/>
      <c r="BX70" s="898"/>
      <c r="BY70" s="898"/>
      <c r="BZ70" s="898"/>
      <c r="CA70" s="898"/>
      <c r="CB70" s="898"/>
      <c r="CC70" s="898"/>
      <c r="CD70" s="898"/>
      <c r="CE70" s="898"/>
      <c r="CF70" s="898"/>
      <c r="CG70" s="903"/>
      <c r="CH70" s="900"/>
      <c r="CI70" s="901"/>
      <c r="CJ70" s="901"/>
      <c r="CK70" s="901"/>
      <c r="CL70" s="902"/>
      <c r="CM70" s="900"/>
      <c r="CN70" s="901"/>
      <c r="CO70" s="901"/>
      <c r="CP70" s="901"/>
      <c r="CQ70" s="902"/>
      <c r="CR70" s="900"/>
      <c r="CS70" s="901"/>
      <c r="CT70" s="901"/>
      <c r="CU70" s="901"/>
      <c r="CV70" s="902"/>
      <c r="CW70" s="900"/>
      <c r="CX70" s="901"/>
      <c r="CY70" s="901"/>
      <c r="CZ70" s="901"/>
      <c r="DA70" s="902"/>
      <c r="DB70" s="900"/>
      <c r="DC70" s="901"/>
      <c r="DD70" s="901"/>
      <c r="DE70" s="901"/>
      <c r="DF70" s="902"/>
      <c r="DG70" s="900"/>
      <c r="DH70" s="901"/>
      <c r="DI70" s="901"/>
      <c r="DJ70" s="901"/>
      <c r="DK70" s="902"/>
      <c r="DL70" s="900"/>
      <c r="DM70" s="901"/>
      <c r="DN70" s="901"/>
      <c r="DO70" s="901"/>
      <c r="DP70" s="902"/>
      <c r="DQ70" s="900"/>
      <c r="DR70" s="901"/>
      <c r="DS70" s="901"/>
      <c r="DT70" s="901"/>
      <c r="DU70" s="902"/>
      <c r="DV70" s="897"/>
      <c r="DW70" s="898"/>
      <c r="DX70" s="898"/>
      <c r="DY70" s="898"/>
      <c r="DZ70" s="899"/>
      <c r="EA70" s="224"/>
    </row>
    <row r="71" spans="1:131" ht="26.25" customHeight="1" x14ac:dyDescent="0.2">
      <c r="A71" s="233">
        <v>4</v>
      </c>
      <c r="B71" s="911" t="s">
        <v>565</v>
      </c>
      <c r="C71" s="912"/>
      <c r="D71" s="912"/>
      <c r="E71" s="912"/>
      <c r="F71" s="912"/>
      <c r="G71" s="912"/>
      <c r="H71" s="912"/>
      <c r="I71" s="912"/>
      <c r="J71" s="912"/>
      <c r="K71" s="912"/>
      <c r="L71" s="912"/>
      <c r="M71" s="912"/>
      <c r="N71" s="912"/>
      <c r="O71" s="912"/>
      <c r="P71" s="913"/>
      <c r="Q71" s="914">
        <v>2417</v>
      </c>
      <c r="R71" s="865"/>
      <c r="S71" s="865"/>
      <c r="T71" s="865"/>
      <c r="U71" s="865"/>
      <c r="V71" s="865">
        <v>2405</v>
      </c>
      <c r="W71" s="865"/>
      <c r="X71" s="865"/>
      <c r="Y71" s="865"/>
      <c r="Z71" s="865"/>
      <c r="AA71" s="865">
        <v>12</v>
      </c>
      <c r="AB71" s="865"/>
      <c r="AC71" s="865"/>
      <c r="AD71" s="865"/>
      <c r="AE71" s="865"/>
      <c r="AF71" s="865">
        <v>12</v>
      </c>
      <c r="AG71" s="865"/>
      <c r="AH71" s="865"/>
      <c r="AI71" s="865"/>
      <c r="AJ71" s="865"/>
      <c r="AK71" s="865">
        <v>53</v>
      </c>
      <c r="AL71" s="865"/>
      <c r="AM71" s="865"/>
      <c r="AN71" s="865"/>
      <c r="AO71" s="865"/>
      <c r="AP71" s="865">
        <v>6540</v>
      </c>
      <c r="AQ71" s="865"/>
      <c r="AR71" s="865"/>
      <c r="AS71" s="865"/>
      <c r="AT71" s="865"/>
      <c r="AU71" s="865">
        <v>5621</v>
      </c>
      <c r="AV71" s="865"/>
      <c r="AW71" s="865"/>
      <c r="AX71" s="865"/>
      <c r="AY71" s="865"/>
      <c r="AZ71" s="867"/>
      <c r="BA71" s="867"/>
      <c r="BB71" s="867"/>
      <c r="BC71" s="867"/>
      <c r="BD71" s="868"/>
      <c r="BE71" s="236"/>
      <c r="BF71" s="236"/>
      <c r="BG71" s="236"/>
      <c r="BH71" s="236"/>
      <c r="BI71" s="236"/>
      <c r="BJ71" s="236"/>
      <c r="BK71" s="236"/>
      <c r="BL71" s="236"/>
      <c r="BM71" s="236"/>
      <c r="BN71" s="236"/>
      <c r="BO71" s="236"/>
      <c r="BP71" s="236"/>
      <c r="BQ71" s="233">
        <v>65</v>
      </c>
      <c r="BR71" s="238"/>
      <c r="BS71" s="897"/>
      <c r="BT71" s="898"/>
      <c r="BU71" s="898"/>
      <c r="BV71" s="898"/>
      <c r="BW71" s="898"/>
      <c r="BX71" s="898"/>
      <c r="BY71" s="898"/>
      <c r="BZ71" s="898"/>
      <c r="CA71" s="898"/>
      <c r="CB71" s="898"/>
      <c r="CC71" s="898"/>
      <c r="CD71" s="898"/>
      <c r="CE71" s="898"/>
      <c r="CF71" s="898"/>
      <c r="CG71" s="903"/>
      <c r="CH71" s="900"/>
      <c r="CI71" s="901"/>
      <c r="CJ71" s="901"/>
      <c r="CK71" s="901"/>
      <c r="CL71" s="902"/>
      <c r="CM71" s="900"/>
      <c r="CN71" s="901"/>
      <c r="CO71" s="901"/>
      <c r="CP71" s="901"/>
      <c r="CQ71" s="902"/>
      <c r="CR71" s="900"/>
      <c r="CS71" s="901"/>
      <c r="CT71" s="901"/>
      <c r="CU71" s="901"/>
      <c r="CV71" s="902"/>
      <c r="CW71" s="900"/>
      <c r="CX71" s="901"/>
      <c r="CY71" s="901"/>
      <c r="CZ71" s="901"/>
      <c r="DA71" s="902"/>
      <c r="DB71" s="900"/>
      <c r="DC71" s="901"/>
      <c r="DD71" s="901"/>
      <c r="DE71" s="901"/>
      <c r="DF71" s="902"/>
      <c r="DG71" s="900"/>
      <c r="DH71" s="901"/>
      <c r="DI71" s="901"/>
      <c r="DJ71" s="901"/>
      <c r="DK71" s="902"/>
      <c r="DL71" s="900"/>
      <c r="DM71" s="901"/>
      <c r="DN71" s="901"/>
      <c r="DO71" s="901"/>
      <c r="DP71" s="902"/>
      <c r="DQ71" s="900"/>
      <c r="DR71" s="901"/>
      <c r="DS71" s="901"/>
      <c r="DT71" s="901"/>
      <c r="DU71" s="902"/>
      <c r="DV71" s="897"/>
      <c r="DW71" s="898"/>
      <c r="DX71" s="898"/>
      <c r="DY71" s="898"/>
      <c r="DZ71" s="899"/>
      <c r="EA71" s="224"/>
    </row>
    <row r="72" spans="1:131" ht="26.25" customHeight="1" x14ac:dyDescent="0.2">
      <c r="A72" s="233">
        <v>5</v>
      </c>
      <c r="B72" s="911" t="s">
        <v>566</v>
      </c>
      <c r="C72" s="912"/>
      <c r="D72" s="912"/>
      <c r="E72" s="912"/>
      <c r="F72" s="912"/>
      <c r="G72" s="912"/>
      <c r="H72" s="912"/>
      <c r="I72" s="912"/>
      <c r="J72" s="912"/>
      <c r="K72" s="912"/>
      <c r="L72" s="912"/>
      <c r="M72" s="912"/>
      <c r="N72" s="912"/>
      <c r="O72" s="912"/>
      <c r="P72" s="913"/>
      <c r="Q72" s="914">
        <v>510</v>
      </c>
      <c r="R72" s="865"/>
      <c r="S72" s="865"/>
      <c r="T72" s="865"/>
      <c r="U72" s="865"/>
      <c r="V72" s="865">
        <v>455</v>
      </c>
      <c r="W72" s="865"/>
      <c r="X72" s="865"/>
      <c r="Y72" s="865"/>
      <c r="Z72" s="865"/>
      <c r="AA72" s="865">
        <v>55</v>
      </c>
      <c r="AB72" s="865"/>
      <c r="AC72" s="865"/>
      <c r="AD72" s="865"/>
      <c r="AE72" s="865"/>
      <c r="AF72" s="865">
        <v>55</v>
      </c>
      <c r="AG72" s="865"/>
      <c r="AH72" s="865"/>
      <c r="AI72" s="865"/>
      <c r="AJ72" s="865"/>
      <c r="AK72" s="865" t="s">
        <v>562</v>
      </c>
      <c r="AL72" s="865"/>
      <c r="AM72" s="865"/>
      <c r="AN72" s="865"/>
      <c r="AO72" s="865"/>
      <c r="AP72" s="865" t="s">
        <v>562</v>
      </c>
      <c r="AQ72" s="865"/>
      <c r="AR72" s="865"/>
      <c r="AS72" s="865"/>
      <c r="AT72" s="865"/>
      <c r="AU72" s="865" t="s">
        <v>562</v>
      </c>
      <c r="AV72" s="865"/>
      <c r="AW72" s="865"/>
      <c r="AX72" s="865"/>
      <c r="AY72" s="865"/>
      <c r="AZ72" s="867"/>
      <c r="BA72" s="867"/>
      <c r="BB72" s="867"/>
      <c r="BC72" s="867"/>
      <c r="BD72" s="868"/>
      <c r="BE72" s="236"/>
      <c r="BF72" s="236"/>
      <c r="BG72" s="236"/>
      <c r="BH72" s="236"/>
      <c r="BI72" s="236"/>
      <c r="BJ72" s="236"/>
      <c r="BK72" s="236"/>
      <c r="BL72" s="236"/>
      <c r="BM72" s="236"/>
      <c r="BN72" s="236"/>
      <c r="BO72" s="236"/>
      <c r="BP72" s="236"/>
      <c r="BQ72" s="233">
        <v>66</v>
      </c>
      <c r="BR72" s="238"/>
      <c r="BS72" s="897"/>
      <c r="BT72" s="898"/>
      <c r="BU72" s="898"/>
      <c r="BV72" s="898"/>
      <c r="BW72" s="898"/>
      <c r="BX72" s="898"/>
      <c r="BY72" s="898"/>
      <c r="BZ72" s="898"/>
      <c r="CA72" s="898"/>
      <c r="CB72" s="898"/>
      <c r="CC72" s="898"/>
      <c r="CD72" s="898"/>
      <c r="CE72" s="898"/>
      <c r="CF72" s="898"/>
      <c r="CG72" s="903"/>
      <c r="CH72" s="900"/>
      <c r="CI72" s="901"/>
      <c r="CJ72" s="901"/>
      <c r="CK72" s="901"/>
      <c r="CL72" s="902"/>
      <c r="CM72" s="900"/>
      <c r="CN72" s="901"/>
      <c r="CO72" s="901"/>
      <c r="CP72" s="901"/>
      <c r="CQ72" s="902"/>
      <c r="CR72" s="900"/>
      <c r="CS72" s="901"/>
      <c r="CT72" s="901"/>
      <c r="CU72" s="901"/>
      <c r="CV72" s="902"/>
      <c r="CW72" s="900"/>
      <c r="CX72" s="901"/>
      <c r="CY72" s="901"/>
      <c r="CZ72" s="901"/>
      <c r="DA72" s="902"/>
      <c r="DB72" s="900"/>
      <c r="DC72" s="901"/>
      <c r="DD72" s="901"/>
      <c r="DE72" s="901"/>
      <c r="DF72" s="902"/>
      <c r="DG72" s="900"/>
      <c r="DH72" s="901"/>
      <c r="DI72" s="901"/>
      <c r="DJ72" s="901"/>
      <c r="DK72" s="902"/>
      <c r="DL72" s="900"/>
      <c r="DM72" s="901"/>
      <c r="DN72" s="901"/>
      <c r="DO72" s="901"/>
      <c r="DP72" s="902"/>
      <c r="DQ72" s="900"/>
      <c r="DR72" s="901"/>
      <c r="DS72" s="901"/>
      <c r="DT72" s="901"/>
      <c r="DU72" s="902"/>
      <c r="DV72" s="897"/>
      <c r="DW72" s="898"/>
      <c r="DX72" s="898"/>
      <c r="DY72" s="898"/>
      <c r="DZ72" s="899"/>
      <c r="EA72" s="224"/>
    </row>
    <row r="73" spans="1:131" ht="26.25" customHeight="1" x14ac:dyDescent="0.2">
      <c r="A73" s="233">
        <v>6</v>
      </c>
      <c r="B73" s="911" t="s">
        <v>567</v>
      </c>
      <c r="C73" s="912"/>
      <c r="D73" s="912"/>
      <c r="E73" s="912"/>
      <c r="F73" s="912"/>
      <c r="G73" s="912"/>
      <c r="H73" s="912"/>
      <c r="I73" s="912"/>
      <c r="J73" s="912"/>
      <c r="K73" s="912"/>
      <c r="L73" s="912"/>
      <c r="M73" s="912"/>
      <c r="N73" s="912"/>
      <c r="O73" s="912"/>
      <c r="P73" s="913"/>
      <c r="Q73" s="914">
        <v>113047</v>
      </c>
      <c r="R73" s="865"/>
      <c r="S73" s="865"/>
      <c r="T73" s="865"/>
      <c r="U73" s="865"/>
      <c r="V73" s="865">
        <v>111097</v>
      </c>
      <c r="W73" s="865"/>
      <c r="X73" s="865"/>
      <c r="Y73" s="865"/>
      <c r="Z73" s="865"/>
      <c r="AA73" s="865">
        <v>1950</v>
      </c>
      <c r="AB73" s="865"/>
      <c r="AC73" s="865"/>
      <c r="AD73" s="865"/>
      <c r="AE73" s="865"/>
      <c r="AF73" s="865">
        <v>1949</v>
      </c>
      <c r="AG73" s="865"/>
      <c r="AH73" s="865"/>
      <c r="AI73" s="865"/>
      <c r="AJ73" s="865"/>
      <c r="AK73" s="865">
        <v>42</v>
      </c>
      <c r="AL73" s="865"/>
      <c r="AM73" s="865"/>
      <c r="AN73" s="865"/>
      <c r="AO73" s="865"/>
      <c r="AP73" s="865" t="s">
        <v>562</v>
      </c>
      <c r="AQ73" s="865"/>
      <c r="AR73" s="865"/>
      <c r="AS73" s="865"/>
      <c r="AT73" s="865"/>
      <c r="AU73" s="865" t="s">
        <v>562</v>
      </c>
      <c r="AV73" s="865"/>
      <c r="AW73" s="865"/>
      <c r="AX73" s="865"/>
      <c r="AY73" s="865"/>
      <c r="AZ73" s="867"/>
      <c r="BA73" s="867"/>
      <c r="BB73" s="867"/>
      <c r="BC73" s="867"/>
      <c r="BD73" s="868"/>
      <c r="BE73" s="236"/>
      <c r="BF73" s="236"/>
      <c r="BG73" s="236"/>
      <c r="BH73" s="236"/>
      <c r="BI73" s="236"/>
      <c r="BJ73" s="236"/>
      <c r="BK73" s="236"/>
      <c r="BL73" s="236"/>
      <c r="BM73" s="236"/>
      <c r="BN73" s="236"/>
      <c r="BO73" s="236"/>
      <c r="BP73" s="236"/>
      <c r="BQ73" s="233">
        <v>67</v>
      </c>
      <c r="BR73" s="238"/>
      <c r="BS73" s="897"/>
      <c r="BT73" s="898"/>
      <c r="BU73" s="898"/>
      <c r="BV73" s="898"/>
      <c r="BW73" s="898"/>
      <c r="BX73" s="898"/>
      <c r="BY73" s="898"/>
      <c r="BZ73" s="898"/>
      <c r="CA73" s="898"/>
      <c r="CB73" s="898"/>
      <c r="CC73" s="898"/>
      <c r="CD73" s="898"/>
      <c r="CE73" s="898"/>
      <c r="CF73" s="898"/>
      <c r="CG73" s="903"/>
      <c r="CH73" s="900"/>
      <c r="CI73" s="901"/>
      <c r="CJ73" s="901"/>
      <c r="CK73" s="901"/>
      <c r="CL73" s="902"/>
      <c r="CM73" s="900"/>
      <c r="CN73" s="901"/>
      <c r="CO73" s="901"/>
      <c r="CP73" s="901"/>
      <c r="CQ73" s="902"/>
      <c r="CR73" s="900"/>
      <c r="CS73" s="901"/>
      <c r="CT73" s="901"/>
      <c r="CU73" s="901"/>
      <c r="CV73" s="902"/>
      <c r="CW73" s="900"/>
      <c r="CX73" s="901"/>
      <c r="CY73" s="901"/>
      <c r="CZ73" s="901"/>
      <c r="DA73" s="902"/>
      <c r="DB73" s="900"/>
      <c r="DC73" s="901"/>
      <c r="DD73" s="901"/>
      <c r="DE73" s="901"/>
      <c r="DF73" s="902"/>
      <c r="DG73" s="900"/>
      <c r="DH73" s="901"/>
      <c r="DI73" s="901"/>
      <c r="DJ73" s="901"/>
      <c r="DK73" s="902"/>
      <c r="DL73" s="900"/>
      <c r="DM73" s="901"/>
      <c r="DN73" s="901"/>
      <c r="DO73" s="901"/>
      <c r="DP73" s="902"/>
      <c r="DQ73" s="900"/>
      <c r="DR73" s="901"/>
      <c r="DS73" s="901"/>
      <c r="DT73" s="901"/>
      <c r="DU73" s="902"/>
      <c r="DV73" s="897"/>
      <c r="DW73" s="898"/>
      <c r="DX73" s="898"/>
      <c r="DY73" s="898"/>
      <c r="DZ73" s="899"/>
      <c r="EA73" s="224"/>
    </row>
    <row r="74" spans="1:131" ht="26.25" customHeight="1" x14ac:dyDescent="0.2">
      <c r="A74" s="233">
        <v>7</v>
      </c>
      <c r="B74" s="911" t="s">
        <v>568</v>
      </c>
      <c r="C74" s="912"/>
      <c r="D74" s="912"/>
      <c r="E74" s="912"/>
      <c r="F74" s="912"/>
      <c r="G74" s="912"/>
      <c r="H74" s="912"/>
      <c r="I74" s="912"/>
      <c r="J74" s="912"/>
      <c r="K74" s="912"/>
      <c r="L74" s="912"/>
      <c r="M74" s="912"/>
      <c r="N74" s="912"/>
      <c r="O74" s="912"/>
      <c r="P74" s="913"/>
      <c r="Q74" s="914">
        <v>871</v>
      </c>
      <c r="R74" s="865"/>
      <c r="S74" s="865"/>
      <c r="T74" s="865"/>
      <c r="U74" s="865"/>
      <c r="V74" s="865">
        <v>789</v>
      </c>
      <c r="W74" s="865"/>
      <c r="X74" s="865"/>
      <c r="Y74" s="865"/>
      <c r="Z74" s="865"/>
      <c r="AA74" s="865">
        <v>82</v>
      </c>
      <c r="AB74" s="865"/>
      <c r="AC74" s="865"/>
      <c r="AD74" s="865"/>
      <c r="AE74" s="865"/>
      <c r="AF74" s="865">
        <v>82</v>
      </c>
      <c r="AG74" s="865"/>
      <c r="AH74" s="865"/>
      <c r="AI74" s="865"/>
      <c r="AJ74" s="865"/>
      <c r="AK74" s="865" t="s">
        <v>562</v>
      </c>
      <c r="AL74" s="865"/>
      <c r="AM74" s="865"/>
      <c r="AN74" s="865"/>
      <c r="AO74" s="865"/>
      <c r="AP74" s="865" t="s">
        <v>562</v>
      </c>
      <c r="AQ74" s="865"/>
      <c r="AR74" s="865"/>
      <c r="AS74" s="865"/>
      <c r="AT74" s="865"/>
      <c r="AU74" s="865" t="s">
        <v>562</v>
      </c>
      <c r="AV74" s="865"/>
      <c r="AW74" s="865"/>
      <c r="AX74" s="865"/>
      <c r="AY74" s="865"/>
      <c r="AZ74" s="867"/>
      <c r="BA74" s="867"/>
      <c r="BB74" s="867"/>
      <c r="BC74" s="867"/>
      <c r="BD74" s="868"/>
      <c r="BE74" s="236"/>
      <c r="BF74" s="236"/>
      <c r="BG74" s="236"/>
      <c r="BH74" s="236"/>
      <c r="BI74" s="236"/>
      <c r="BJ74" s="236"/>
      <c r="BK74" s="236"/>
      <c r="BL74" s="236"/>
      <c r="BM74" s="236"/>
      <c r="BN74" s="236"/>
      <c r="BO74" s="236"/>
      <c r="BP74" s="236"/>
      <c r="BQ74" s="233">
        <v>68</v>
      </c>
      <c r="BR74" s="238"/>
      <c r="BS74" s="897"/>
      <c r="BT74" s="898"/>
      <c r="BU74" s="898"/>
      <c r="BV74" s="898"/>
      <c r="BW74" s="898"/>
      <c r="BX74" s="898"/>
      <c r="BY74" s="898"/>
      <c r="BZ74" s="898"/>
      <c r="CA74" s="898"/>
      <c r="CB74" s="898"/>
      <c r="CC74" s="898"/>
      <c r="CD74" s="898"/>
      <c r="CE74" s="898"/>
      <c r="CF74" s="898"/>
      <c r="CG74" s="903"/>
      <c r="CH74" s="900"/>
      <c r="CI74" s="901"/>
      <c r="CJ74" s="901"/>
      <c r="CK74" s="901"/>
      <c r="CL74" s="902"/>
      <c r="CM74" s="900"/>
      <c r="CN74" s="901"/>
      <c r="CO74" s="901"/>
      <c r="CP74" s="901"/>
      <c r="CQ74" s="902"/>
      <c r="CR74" s="900"/>
      <c r="CS74" s="901"/>
      <c r="CT74" s="901"/>
      <c r="CU74" s="901"/>
      <c r="CV74" s="902"/>
      <c r="CW74" s="900"/>
      <c r="CX74" s="901"/>
      <c r="CY74" s="901"/>
      <c r="CZ74" s="901"/>
      <c r="DA74" s="902"/>
      <c r="DB74" s="900"/>
      <c r="DC74" s="901"/>
      <c r="DD74" s="901"/>
      <c r="DE74" s="901"/>
      <c r="DF74" s="902"/>
      <c r="DG74" s="900"/>
      <c r="DH74" s="901"/>
      <c r="DI74" s="901"/>
      <c r="DJ74" s="901"/>
      <c r="DK74" s="902"/>
      <c r="DL74" s="900"/>
      <c r="DM74" s="901"/>
      <c r="DN74" s="901"/>
      <c r="DO74" s="901"/>
      <c r="DP74" s="902"/>
      <c r="DQ74" s="900"/>
      <c r="DR74" s="901"/>
      <c r="DS74" s="901"/>
      <c r="DT74" s="901"/>
      <c r="DU74" s="902"/>
      <c r="DV74" s="897"/>
      <c r="DW74" s="898"/>
      <c r="DX74" s="898"/>
      <c r="DY74" s="898"/>
      <c r="DZ74" s="899"/>
      <c r="EA74" s="224"/>
    </row>
    <row r="75" spans="1:131" ht="26.25" customHeight="1" x14ac:dyDescent="0.2">
      <c r="A75" s="233">
        <v>8</v>
      </c>
      <c r="B75" s="911" t="s">
        <v>569</v>
      </c>
      <c r="C75" s="912"/>
      <c r="D75" s="912"/>
      <c r="E75" s="912"/>
      <c r="F75" s="912"/>
      <c r="G75" s="912"/>
      <c r="H75" s="912"/>
      <c r="I75" s="912"/>
      <c r="J75" s="912"/>
      <c r="K75" s="912"/>
      <c r="L75" s="912"/>
      <c r="M75" s="912"/>
      <c r="N75" s="912"/>
      <c r="O75" s="912"/>
      <c r="P75" s="913"/>
      <c r="Q75" s="915">
        <v>4853</v>
      </c>
      <c r="R75" s="871"/>
      <c r="S75" s="871"/>
      <c r="T75" s="871"/>
      <c r="U75" s="869"/>
      <c r="V75" s="872">
        <v>3922</v>
      </c>
      <c r="W75" s="871"/>
      <c r="X75" s="871"/>
      <c r="Y75" s="871"/>
      <c r="Z75" s="869"/>
      <c r="AA75" s="872">
        <v>931</v>
      </c>
      <c r="AB75" s="871"/>
      <c r="AC75" s="871"/>
      <c r="AD75" s="871"/>
      <c r="AE75" s="869"/>
      <c r="AF75" s="872">
        <v>931</v>
      </c>
      <c r="AG75" s="871"/>
      <c r="AH75" s="871"/>
      <c r="AI75" s="871"/>
      <c r="AJ75" s="869"/>
      <c r="AK75" s="872" t="s">
        <v>562</v>
      </c>
      <c r="AL75" s="871"/>
      <c r="AM75" s="871"/>
      <c r="AN75" s="871"/>
      <c r="AO75" s="869"/>
      <c r="AP75" s="872" t="s">
        <v>562</v>
      </c>
      <c r="AQ75" s="871"/>
      <c r="AR75" s="871"/>
      <c r="AS75" s="871"/>
      <c r="AT75" s="869"/>
      <c r="AU75" s="872" t="s">
        <v>562</v>
      </c>
      <c r="AV75" s="871"/>
      <c r="AW75" s="871"/>
      <c r="AX75" s="871"/>
      <c r="AY75" s="869"/>
      <c r="AZ75" s="867"/>
      <c r="BA75" s="867"/>
      <c r="BB75" s="867"/>
      <c r="BC75" s="867"/>
      <c r="BD75" s="868"/>
      <c r="BE75" s="236"/>
      <c r="BF75" s="236"/>
      <c r="BG75" s="236"/>
      <c r="BH75" s="236"/>
      <c r="BI75" s="236"/>
      <c r="BJ75" s="236"/>
      <c r="BK75" s="236"/>
      <c r="BL75" s="236"/>
      <c r="BM75" s="236"/>
      <c r="BN75" s="236"/>
      <c r="BO75" s="236"/>
      <c r="BP75" s="236"/>
      <c r="BQ75" s="233">
        <v>69</v>
      </c>
      <c r="BR75" s="238"/>
      <c r="BS75" s="897"/>
      <c r="BT75" s="898"/>
      <c r="BU75" s="898"/>
      <c r="BV75" s="898"/>
      <c r="BW75" s="898"/>
      <c r="BX75" s="898"/>
      <c r="BY75" s="898"/>
      <c r="BZ75" s="898"/>
      <c r="CA75" s="898"/>
      <c r="CB75" s="898"/>
      <c r="CC75" s="898"/>
      <c r="CD75" s="898"/>
      <c r="CE75" s="898"/>
      <c r="CF75" s="898"/>
      <c r="CG75" s="903"/>
      <c r="CH75" s="900"/>
      <c r="CI75" s="901"/>
      <c r="CJ75" s="901"/>
      <c r="CK75" s="901"/>
      <c r="CL75" s="902"/>
      <c r="CM75" s="900"/>
      <c r="CN75" s="901"/>
      <c r="CO75" s="901"/>
      <c r="CP75" s="901"/>
      <c r="CQ75" s="902"/>
      <c r="CR75" s="900"/>
      <c r="CS75" s="901"/>
      <c r="CT75" s="901"/>
      <c r="CU75" s="901"/>
      <c r="CV75" s="902"/>
      <c r="CW75" s="900"/>
      <c r="CX75" s="901"/>
      <c r="CY75" s="901"/>
      <c r="CZ75" s="901"/>
      <c r="DA75" s="902"/>
      <c r="DB75" s="900"/>
      <c r="DC75" s="901"/>
      <c r="DD75" s="901"/>
      <c r="DE75" s="901"/>
      <c r="DF75" s="902"/>
      <c r="DG75" s="900"/>
      <c r="DH75" s="901"/>
      <c r="DI75" s="901"/>
      <c r="DJ75" s="901"/>
      <c r="DK75" s="902"/>
      <c r="DL75" s="900"/>
      <c r="DM75" s="901"/>
      <c r="DN75" s="901"/>
      <c r="DO75" s="901"/>
      <c r="DP75" s="902"/>
      <c r="DQ75" s="900"/>
      <c r="DR75" s="901"/>
      <c r="DS75" s="901"/>
      <c r="DT75" s="901"/>
      <c r="DU75" s="902"/>
      <c r="DV75" s="897"/>
      <c r="DW75" s="898"/>
      <c r="DX75" s="898"/>
      <c r="DY75" s="898"/>
      <c r="DZ75" s="899"/>
      <c r="EA75" s="224"/>
    </row>
    <row r="76" spans="1:131" ht="26.25" customHeight="1" x14ac:dyDescent="0.2">
      <c r="A76" s="233">
        <v>9</v>
      </c>
      <c r="B76" s="911" t="s">
        <v>570</v>
      </c>
      <c r="C76" s="912"/>
      <c r="D76" s="912"/>
      <c r="E76" s="912"/>
      <c r="F76" s="912"/>
      <c r="G76" s="912"/>
      <c r="H76" s="912"/>
      <c r="I76" s="912"/>
      <c r="J76" s="912"/>
      <c r="K76" s="912"/>
      <c r="L76" s="912"/>
      <c r="M76" s="912"/>
      <c r="N76" s="912"/>
      <c r="O76" s="912"/>
      <c r="P76" s="913"/>
      <c r="Q76" s="915">
        <v>78</v>
      </c>
      <c r="R76" s="871"/>
      <c r="S76" s="871"/>
      <c r="T76" s="871"/>
      <c r="U76" s="869"/>
      <c r="V76" s="872">
        <v>74</v>
      </c>
      <c r="W76" s="871"/>
      <c r="X76" s="871"/>
      <c r="Y76" s="871"/>
      <c r="Z76" s="869"/>
      <c r="AA76" s="872">
        <v>4</v>
      </c>
      <c r="AB76" s="871"/>
      <c r="AC76" s="871"/>
      <c r="AD76" s="871"/>
      <c r="AE76" s="869"/>
      <c r="AF76" s="872">
        <v>4</v>
      </c>
      <c r="AG76" s="871"/>
      <c r="AH76" s="871"/>
      <c r="AI76" s="871"/>
      <c r="AJ76" s="869"/>
      <c r="AK76" s="872">
        <v>11</v>
      </c>
      <c r="AL76" s="871"/>
      <c r="AM76" s="871"/>
      <c r="AN76" s="871"/>
      <c r="AO76" s="869"/>
      <c r="AP76" s="872" t="s">
        <v>562</v>
      </c>
      <c r="AQ76" s="871"/>
      <c r="AR76" s="871"/>
      <c r="AS76" s="871"/>
      <c r="AT76" s="869"/>
      <c r="AU76" s="872" t="s">
        <v>562</v>
      </c>
      <c r="AV76" s="871"/>
      <c r="AW76" s="871"/>
      <c r="AX76" s="871"/>
      <c r="AY76" s="869"/>
      <c r="AZ76" s="867"/>
      <c r="BA76" s="867"/>
      <c r="BB76" s="867"/>
      <c r="BC76" s="867"/>
      <c r="BD76" s="868"/>
      <c r="BE76" s="236"/>
      <c r="BF76" s="236"/>
      <c r="BG76" s="236"/>
      <c r="BH76" s="236"/>
      <c r="BI76" s="236"/>
      <c r="BJ76" s="236"/>
      <c r="BK76" s="236"/>
      <c r="BL76" s="236"/>
      <c r="BM76" s="236"/>
      <c r="BN76" s="236"/>
      <c r="BO76" s="236"/>
      <c r="BP76" s="236"/>
      <c r="BQ76" s="233">
        <v>70</v>
      </c>
      <c r="BR76" s="238"/>
      <c r="BS76" s="897"/>
      <c r="BT76" s="898"/>
      <c r="BU76" s="898"/>
      <c r="BV76" s="898"/>
      <c r="BW76" s="898"/>
      <c r="BX76" s="898"/>
      <c r="BY76" s="898"/>
      <c r="BZ76" s="898"/>
      <c r="CA76" s="898"/>
      <c r="CB76" s="898"/>
      <c r="CC76" s="898"/>
      <c r="CD76" s="898"/>
      <c r="CE76" s="898"/>
      <c r="CF76" s="898"/>
      <c r="CG76" s="903"/>
      <c r="CH76" s="900"/>
      <c r="CI76" s="901"/>
      <c r="CJ76" s="901"/>
      <c r="CK76" s="901"/>
      <c r="CL76" s="902"/>
      <c r="CM76" s="900"/>
      <c r="CN76" s="901"/>
      <c r="CO76" s="901"/>
      <c r="CP76" s="901"/>
      <c r="CQ76" s="902"/>
      <c r="CR76" s="900"/>
      <c r="CS76" s="901"/>
      <c r="CT76" s="901"/>
      <c r="CU76" s="901"/>
      <c r="CV76" s="902"/>
      <c r="CW76" s="900"/>
      <c r="CX76" s="901"/>
      <c r="CY76" s="901"/>
      <c r="CZ76" s="901"/>
      <c r="DA76" s="902"/>
      <c r="DB76" s="900"/>
      <c r="DC76" s="901"/>
      <c r="DD76" s="901"/>
      <c r="DE76" s="901"/>
      <c r="DF76" s="902"/>
      <c r="DG76" s="900"/>
      <c r="DH76" s="901"/>
      <c r="DI76" s="901"/>
      <c r="DJ76" s="901"/>
      <c r="DK76" s="902"/>
      <c r="DL76" s="900"/>
      <c r="DM76" s="901"/>
      <c r="DN76" s="901"/>
      <c r="DO76" s="901"/>
      <c r="DP76" s="902"/>
      <c r="DQ76" s="900"/>
      <c r="DR76" s="901"/>
      <c r="DS76" s="901"/>
      <c r="DT76" s="901"/>
      <c r="DU76" s="902"/>
      <c r="DV76" s="897"/>
      <c r="DW76" s="898"/>
      <c r="DX76" s="898"/>
      <c r="DY76" s="898"/>
      <c r="DZ76" s="899"/>
      <c r="EA76" s="224"/>
    </row>
    <row r="77" spans="1:131" ht="26.25" customHeight="1" x14ac:dyDescent="0.2">
      <c r="A77" s="233">
        <v>10</v>
      </c>
      <c r="B77" s="911" t="s">
        <v>571</v>
      </c>
      <c r="C77" s="912"/>
      <c r="D77" s="912"/>
      <c r="E77" s="912"/>
      <c r="F77" s="912"/>
      <c r="G77" s="912"/>
      <c r="H77" s="912"/>
      <c r="I77" s="912"/>
      <c r="J77" s="912"/>
      <c r="K77" s="912"/>
      <c r="L77" s="912"/>
      <c r="M77" s="912"/>
      <c r="N77" s="912"/>
      <c r="O77" s="912"/>
      <c r="P77" s="913"/>
      <c r="Q77" s="915">
        <v>116</v>
      </c>
      <c r="R77" s="871"/>
      <c r="S77" s="871"/>
      <c r="T77" s="871"/>
      <c r="U77" s="869"/>
      <c r="V77" s="872">
        <v>111</v>
      </c>
      <c r="W77" s="871"/>
      <c r="X77" s="871"/>
      <c r="Y77" s="871"/>
      <c r="Z77" s="869"/>
      <c r="AA77" s="872">
        <v>5</v>
      </c>
      <c r="AB77" s="871"/>
      <c r="AC77" s="871"/>
      <c r="AD77" s="871"/>
      <c r="AE77" s="869"/>
      <c r="AF77" s="872">
        <v>5</v>
      </c>
      <c r="AG77" s="871"/>
      <c r="AH77" s="871"/>
      <c r="AI77" s="871"/>
      <c r="AJ77" s="869"/>
      <c r="AK77" s="872">
        <v>5</v>
      </c>
      <c r="AL77" s="871"/>
      <c r="AM77" s="871"/>
      <c r="AN77" s="871"/>
      <c r="AO77" s="869"/>
      <c r="AP77" s="872" t="s">
        <v>562</v>
      </c>
      <c r="AQ77" s="871"/>
      <c r="AR77" s="871"/>
      <c r="AS77" s="871"/>
      <c r="AT77" s="869"/>
      <c r="AU77" s="872" t="s">
        <v>562</v>
      </c>
      <c r="AV77" s="871"/>
      <c r="AW77" s="871"/>
      <c r="AX77" s="871"/>
      <c r="AY77" s="869"/>
      <c r="AZ77" s="867"/>
      <c r="BA77" s="867"/>
      <c r="BB77" s="867"/>
      <c r="BC77" s="867"/>
      <c r="BD77" s="868"/>
      <c r="BE77" s="236"/>
      <c r="BF77" s="236"/>
      <c r="BG77" s="236"/>
      <c r="BH77" s="236"/>
      <c r="BI77" s="236"/>
      <c r="BJ77" s="236"/>
      <c r="BK77" s="236"/>
      <c r="BL77" s="236"/>
      <c r="BM77" s="236"/>
      <c r="BN77" s="236"/>
      <c r="BO77" s="236"/>
      <c r="BP77" s="236"/>
      <c r="BQ77" s="233">
        <v>71</v>
      </c>
      <c r="BR77" s="238"/>
      <c r="BS77" s="897"/>
      <c r="BT77" s="898"/>
      <c r="BU77" s="898"/>
      <c r="BV77" s="898"/>
      <c r="BW77" s="898"/>
      <c r="BX77" s="898"/>
      <c r="BY77" s="898"/>
      <c r="BZ77" s="898"/>
      <c r="CA77" s="898"/>
      <c r="CB77" s="898"/>
      <c r="CC77" s="898"/>
      <c r="CD77" s="898"/>
      <c r="CE77" s="898"/>
      <c r="CF77" s="898"/>
      <c r="CG77" s="903"/>
      <c r="CH77" s="900"/>
      <c r="CI77" s="901"/>
      <c r="CJ77" s="901"/>
      <c r="CK77" s="901"/>
      <c r="CL77" s="902"/>
      <c r="CM77" s="900"/>
      <c r="CN77" s="901"/>
      <c r="CO77" s="901"/>
      <c r="CP77" s="901"/>
      <c r="CQ77" s="902"/>
      <c r="CR77" s="900"/>
      <c r="CS77" s="901"/>
      <c r="CT77" s="901"/>
      <c r="CU77" s="901"/>
      <c r="CV77" s="902"/>
      <c r="CW77" s="900"/>
      <c r="CX77" s="901"/>
      <c r="CY77" s="901"/>
      <c r="CZ77" s="901"/>
      <c r="DA77" s="902"/>
      <c r="DB77" s="900"/>
      <c r="DC77" s="901"/>
      <c r="DD77" s="901"/>
      <c r="DE77" s="901"/>
      <c r="DF77" s="902"/>
      <c r="DG77" s="900"/>
      <c r="DH77" s="901"/>
      <c r="DI77" s="901"/>
      <c r="DJ77" s="901"/>
      <c r="DK77" s="902"/>
      <c r="DL77" s="900"/>
      <c r="DM77" s="901"/>
      <c r="DN77" s="901"/>
      <c r="DO77" s="901"/>
      <c r="DP77" s="902"/>
      <c r="DQ77" s="900"/>
      <c r="DR77" s="901"/>
      <c r="DS77" s="901"/>
      <c r="DT77" s="901"/>
      <c r="DU77" s="902"/>
      <c r="DV77" s="897"/>
      <c r="DW77" s="898"/>
      <c r="DX77" s="898"/>
      <c r="DY77" s="898"/>
      <c r="DZ77" s="899"/>
      <c r="EA77" s="224"/>
    </row>
    <row r="78" spans="1:131" ht="26.25" customHeight="1" x14ac:dyDescent="0.2">
      <c r="A78" s="233">
        <v>11</v>
      </c>
      <c r="B78" s="911"/>
      <c r="C78" s="912"/>
      <c r="D78" s="912"/>
      <c r="E78" s="912"/>
      <c r="F78" s="912"/>
      <c r="G78" s="912"/>
      <c r="H78" s="912"/>
      <c r="I78" s="912"/>
      <c r="J78" s="912"/>
      <c r="K78" s="912"/>
      <c r="L78" s="912"/>
      <c r="M78" s="912"/>
      <c r="N78" s="912"/>
      <c r="O78" s="912"/>
      <c r="P78" s="913"/>
      <c r="Q78" s="914"/>
      <c r="R78" s="865"/>
      <c r="S78" s="865"/>
      <c r="T78" s="865"/>
      <c r="U78" s="865"/>
      <c r="V78" s="865"/>
      <c r="W78" s="865"/>
      <c r="X78" s="86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5"/>
      <c r="AY78" s="865"/>
      <c r="AZ78" s="867"/>
      <c r="BA78" s="867"/>
      <c r="BB78" s="867"/>
      <c r="BC78" s="867"/>
      <c r="BD78" s="868"/>
      <c r="BE78" s="236"/>
      <c r="BF78" s="236"/>
      <c r="BG78" s="236"/>
      <c r="BH78" s="236"/>
      <c r="BI78" s="236"/>
      <c r="BJ78" s="224"/>
      <c r="BK78" s="224"/>
      <c r="BL78" s="224"/>
      <c r="BM78" s="224"/>
      <c r="BN78" s="224"/>
      <c r="BO78" s="236"/>
      <c r="BP78" s="236"/>
      <c r="BQ78" s="233">
        <v>72</v>
      </c>
      <c r="BR78" s="238"/>
      <c r="BS78" s="897"/>
      <c r="BT78" s="898"/>
      <c r="BU78" s="898"/>
      <c r="BV78" s="898"/>
      <c r="BW78" s="898"/>
      <c r="BX78" s="898"/>
      <c r="BY78" s="898"/>
      <c r="BZ78" s="898"/>
      <c r="CA78" s="898"/>
      <c r="CB78" s="898"/>
      <c r="CC78" s="898"/>
      <c r="CD78" s="898"/>
      <c r="CE78" s="898"/>
      <c r="CF78" s="898"/>
      <c r="CG78" s="903"/>
      <c r="CH78" s="900"/>
      <c r="CI78" s="901"/>
      <c r="CJ78" s="901"/>
      <c r="CK78" s="901"/>
      <c r="CL78" s="902"/>
      <c r="CM78" s="900"/>
      <c r="CN78" s="901"/>
      <c r="CO78" s="901"/>
      <c r="CP78" s="901"/>
      <c r="CQ78" s="902"/>
      <c r="CR78" s="900"/>
      <c r="CS78" s="901"/>
      <c r="CT78" s="901"/>
      <c r="CU78" s="901"/>
      <c r="CV78" s="902"/>
      <c r="CW78" s="900"/>
      <c r="CX78" s="901"/>
      <c r="CY78" s="901"/>
      <c r="CZ78" s="901"/>
      <c r="DA78" s="902"/>
      <c r="DB78" s="900"/>
      <c r="DC78" s="901"/>
      <c r="DD78" s="901"/>
      <c r="DE78" s="901"/>
      <c r="DF78" s="902"/>
      <c r="DG78" s="900"/>
      <c r="DH78" s="901"/>
      <c r="DI78" s="901"/>
      <c r="DJ78" s="901"/>
      <c r="DK78" s="902"/>
      <c r="DL78" s="900"/>
      <c r="DM78" s="901"/>
      <c r="DN78" s="901"/>
      <c r="DO78" s="901"/>
      <c r="DP78" s="902"/>
      <c r="DQ78" s="900"/>
      <c r="DR78" s="901"/>
      <c r="DS78" s="901"/>
      <c r="DT78" s="901"/>
      <c r="DU78" s="902"/>
      <c r="DV78" s="897"/>
      <c r="DW78" s="898"/>
      <c r="DX78" s="898"/>
      <c r="DY78" s="898"/>
      <c r="DZ78" s="899"/>
      <c r="EA78" s="224"/>
    </row>
    <row r="79" spans="1:131" ht="26.25" customHeight="1" x14ac:dyDescent="0.2">
      <c r="A79" s="233">
        <v>12</v>
      </c>
      <c r="B79" s="911"/>
      <c r="C79" s="912"/>
      <c r="D79" s="912"/>
      <c r="E79" s="912"/>
      <c r="F79" s="912"/>
      <c r="G79" s="912"/>
      <c r="H79" s="912"/>
      <c r="I79" s="912"/>
      <c r="J79" s="912"/>
      <c r="K79" s="912"/>
      <c r="L79" s="912"/>
      <c r="M79" s="912"/>
      <c r="N79" s="912"/>
      <c r="O79" s="912"/>
      <c r="P79" s="913"/>
      <c r="Q79" s="914"/>
      <c r="R79" s="865"/>
      <c r="S79" s="865"/>
      <c r="T79" s="865"/>
      <c r="U79" s="865"/>
      <c r="V79" s="865"/>
      <c r="W79" s="865"/>
      <c r="X79" s="865"/>
      <c r="Y79" s="865"/>
      <c r="Z79" s="865"/>
      <c r="AA79" s="865"/>
      <c r="AB79" s="865"/>
      <c r="AC79" s="865"/>
      <c r="AD79" s="865"/>
      <c r="AE79" s="865"/>
      <c r="AF79" s="865"/>
      <c r="AG79" s="865"/>
      <c r="AH79" s="865"/>
      <c r="AI79" s="865"/>
      <c r="AJ79" s="865"/>
      <c r="AK79" s="865"/>
      <c r="AL79" s="865"/>
      <c r="AM79" s="865"/>
      <c r="AN79" s="865"/>
      <c r="AO79" s="865"/>
      <c r="AP79" s="865"/>
      <c r="AQ79" s="865"/>
      <c r="AR79" s="865"/>
      <c r="AS79" s="865"/>
      <c r="AT79" s="865"/>
      <c r="AU79" s="865"/>
      <c r="AV79" s="865"/>
      <c r="AW79" s="865"/>
      <c r="AX79" s="865"/>
      <c r="AY79" s="865"/>
      <c r="AZ79" s="867"/>
      <c r="BA79" s="867"/>
      <c r="BB79" s="867"/>
      <c r="BC79" s="867"/>
      <c r="BD79" s="868"/>
      <c r="BE79" s="236"/>
      <c r="BF79" s="236"/>
      <c r="BG79" s="236"/>
      <c r="BH79" s="236"/>
      <c r="BI79" s="236"/>
      <c r="BJ79" s="224"/>
      <c r="BK79" s="224"/>
      <c r="BL79" s="224"/>
      <c r="BM79" s="224"/>
      <c r="BN79" s="224"/>
      <c r="BO79" s="236"/>
      <c r="BP79" s="236"/>
      <c r="BQ79" s="233">
        <v>73</v>
      </c>
      <c r="BR79" s="238"/>
      <c r="BS79" s="897"/>
      <c r="BT79" s="898"/>
      <c r="BU79" s="898"/>
      <c r="BV79" s="898"/>
      <c r="BW79" s="898"/>
      <c r="BX79" s="898"/>
      <c r="BY79" s="898"/>
      <c r="BZ79" s="898"/>
      <c r="CA79" s="898"/>
      <c r="CB79" s="898"/>
      <c r="CC79" s="898"/>
      <c r="CD79" s="898"/>
      <c r="CE79" s="898"/>
      <c r="CF79" s="898"/>
      <c r="CG79" s="903"/>
      <c r="CH79" s="900"/>
      <c r="CI79" s="901"/>
      <c r="CJ79" s="901"/>
      <c r="CK79" s="901"/>
      <c r="CL79" s="902"/>
      <c r="CM79" s="900"/>
      <c r="CN79" s="901"/>
      <c r="CO79" s="901"/>
      <c r="CP79" s="901"/>
      <c r="CQ79" s="902"/>
      <c r="CR79" s="900"/>
      <c r="CS79" s="901"/>
      <c r="CT79" s="901"/>
      <c r="CU79" s="901"/>
      <c r="CV79" s="902"/>
      <c r="CW79" s="900"/>
      <c r="CX79" s="901"/>
      <c r="CY79" s="901"/>
      <c r="CZ79" s="901"/>
      <c r="DA79" s="902"/>
      <c r="DB79" s="900"/>
      <c r="DC79" s="901"/>
      <c r="DD79" s="901"/>
      <c r="DE79" s="901"/>
      <c r="DF79" s="902"/>
      <c r="DG79" s="900"/>
      <c r="DH79" s="901"/>
      <c r="DI79" s="901"/>
      <c r="DJ79" s="901"/>
      <c r="DK79" s="902"/>
      <c r="DL79" s="900"/>
      <c r="DM79" s="901"/>
      <c r="DN79" s="901"/>
      <c r="DO79" s="901"/>
      <c r="DP79" s="902"/>
      <c r="DQ79" s="900"/>
      <c r="DR79" s="901"/>
      <c r="DS79" s="901"/>
      <c r="DT79" s="901"/>
      <c r="DU79" s="902"/>
      <c r="DV79" s="897"/>
      <c r="DW79" s="898"/>
      <c r="DX79" s="898"/>
      <c r="DY79" s="898"/>
      <c r="DZ79" s="899"/>
      <c r="EA79" s="224"/>
    </row>
    <row r="80" spans="1:131" ht="26.25" customHeight="1" x14ac:dyDescent="0.2">
      <c r="A80" s="233">
        <v>13</v>
      </c>
      <c r="B80" s="911"/>
      <c r="C80" s="912"/>
      <c r="D80" s="912"/>
      <c r="E80" s="912"/>
      <c r="F80" s="912"/>
      <c r="G80" s="912"/>
      <c r="H80" s="912"/>
      <c r="I80" s="912"/>
      <c r="J80" s="912"/>
      <c r="K80" s="912"/>
      <c r="L80" s="912"/>
      <c r="M80" s="912"/>
      <c r="N80" s="912"/>
      <c r="O80" s="912"/>
      <c r="P80" s="913"/>
      <c r="Q80" s="914"/>
      <c r="R80" s="865"/>
      <c r="S80" s="865"/>
      <c r="T80" s="865"/>
      <c r="U80" s="865"/>
      <c r="V80" s="865"/>
      <c r="W80" s="865"/>
      <c r="X80" s="865"/>
      <c r="Y80" s="865"/>
      <c r="Z80" s="865"/>
      <c r="AA80" s="865"/>
      <c r="AB80" s="865"/>
      <c r="AC80" s="865"/>
      <c r="AD80" s="865"/>
      <c r="AE80" s="865"/>
      <c r="AF80" s="865"/>
      <c r="AG80" s="865"/>
      <c r="AH80" s="865"/>
      <c r="AI80" s="865"/>
      <c r="AJ80" s="865"/>
      <c r="AK80" s="865"/>
      <c r="AL80" s="865"/>
      <c r="AM80" s="865"/>
      <c r="AN80" s="865"/>
      <c r="AO80" s="865"/>
      <c r="AP80" s="865"/>
      <c r="AQ80" s="865"/>
      <c r="AR80" s="865"/>
      <c r="AS80" s="865"/>
      <c r="AT80" s="865"/>
      <c r="AU80" s="865"/>
      <c r="AV80" s="865"/>
      <c r="AW80" s="865"/>
      <c r="AX80" s="865"/>
      <c r="AY80" s="865"/>
      <c r="AZ80" s="867"/>
      <c r="BA80" s="867"/>
      <c r="BB80" s="867"/>
      <c r="BC80" s="867"/>
      <c r="BD80" s="868"/>
      <c r="BE80" s="236"/>
      <c r="BF80" s="236"/>
      <c r="BG80" s="236"/>
      <c r="BH80" s="236"/>
      <c r="BI80" s="236"/>
      <c r="BJ80" s="236"/>
      <c r="BK80" s="236"/>
      <c r="BL80" s="236"/>
      <c r="BM80" s="236"/>
      <c r="BN80" s="236"/>
      <c r="BO80" s="236"/>
      <c r="BP80" s="236"/>
      <c r="BQ80" s="233">
        <v>74</v>
      </c>
      <c r="BR80" s="238"/>
      <c r="BS80" s="897"/>
      <c r="BT80" s="898"/>
      <c r="BU80" s="898"/>
      <c r="BV80" s="898"/>
      <c r="BW80" s="898"/>
      <c r="BX80" s="898"/>
      <c r="BY80" s="898"/>
      <c r="BZ80" s="898"/>
      <c r="CA80" s="898"/>
      <c r="CB80" s="898"/>
      <c r="CC80" s="898"/>
      <c r="CD80" s="898"/>
      <c r="CE80" s="898"/>
      <c r="CF80" s="898"/>
      <c r="CG80" s="903"/>
      <c r="CH80" s="900"/>
      <c r="CI80" s="901"/>
      <c r="CJ80" s="901"/>
      <c r="CK80" s="901"/>
      <c r="CL80" s="902"/>
      <c r="CM80" s="900"/>
      <c r="CN80" s="901"/>
      <c r="CO80" s="901"/>
      <c r="CP80" s="901"/>
      <c r="CQ80" s="902"/>
      <c r="CR80" s="900"/>
      <c r="CS80" s="901"/>
      <c r="CT80" s="901"/>
      <c r="CU80" s="901"/>
      <c r="CV80" s="902"/>
      <c r="CW80" s="900"/>
      <c r="CX80" s="901"/>
      <c r="CY80" s="901"/>
      <c r="CZ80" s="901"/>
      <c r="DA80" s="902"/>
      <c r="DB80" s="900"/>
      <c r="DC80" s="901"/>
      <c r="DD80" s="901"/>
      <c r="DE80" s="901"/>
      <c r="DF80" s="902"/>
      <c r="DG80" s="900"/>
      <c r="DH80" s="901"/>
      <c r="DI80" s="901"/>
      <c r="DJ80" s="901"/>
      <c r="DK80" s="902"/>
      <c r="DL80" s="900"/>
      <c r="DM80" s="901"/>
      <c r="DN80" s="901"/>
      <c r="DO80" s="901"/>
      <c r="DP80" s="902"/>
      <c r="DQ80" s="900"/>
      <c r="DR80" s="901"/>
      <c r="DS80" s="901"/>
      <c r="DT80" s="901"/>
      <c r="DU80" s="902"/>
      <c r="DV80" s="897"/>
      <c r="DW80" s="898"/>
      <c r="DX80" s="898"/>
      <c r="DY80" s="898"/>
      <c r="DZ80" s="899"/>
      <c r="EA80" s="224"/>
    </row>
    <row r="81" spans="1:131" ht="26.25" customHeight="1" x14ac:dyDescent="0.2">
      <c r="A81" s="233">
        <v>14</v>
      </c>
      <c r="B81" s="911"/>
      <c r="C81" s="912"/>
      <c r="D81" s="912"/>
      <c r="E81" s="912"/>
      <c r="F81" s="912"/>
      <c r="G81" s="912"/>
      <c r="H81" s="912"/>
      <c r="I81" s="912"/>
      <c r="J81" s="912"/>
      <c r="K81" s="912"/>
      <c r="L81" s="912"/>
      <c r="M81" s="912"/>
      <c r="N81" s="912"/>
      <c r="O81" s="912"/>
      <c r="P81" s="913"/>
      <c r="Q81" s="914"/>
      <c r="R81" s="865"/>
      <c r="S81" s="865"/>
      <c r="T81" s="865"/>
      <c r="U81" s="865"/>
      <c r="V81" s="865"/>
      <c r="W81" s="865"/>
      <c r="X81" s="865"/>
      <c r="Y81" s="865"/>
      <c r="Z81" s="865"/>
      <c r="AA81" s="865"/>
      <c r="AB81" s="865"/>
      <c r="AC81" s="865"/>
      <c r="AD81" s="865"/>
      <c r="AE81" s="865"/>
      <c r="AF81" s="865"/>
      <c r="AG81" s="865"/>
      <c r="AH81" s="865"/>
      <c r="AI81" s="865"/>
      <c r="AJ81" s="865"/>
      <c r="AK81" s="865"/>
      <c r="AL81" s="865"/>
      <c r="AM81" s="865"/>
      <c r="AN81" s="865"/>
      <c r="AO81" s="865"/>
      <c r="AP81" s="865"/>
      <c r="AQ81" s="865"/>
      <c r="AR81" s="865"/>
      <c r="AS81" s="865"/>
      <c r="AT81" s="865"/>
      <c r="AU81" s="865"/>
      <c r="AV81" s="865"/>
      <c r="AW81" s="865"/>
      <c r="AX81" s="865"/>
      <c r="AY81" s="865"/>
      <c r="AZ81" s="867"/>
      <c r="BA81" s="867"/>
      <c r="BB81" s="867"/>
      <c r="BC81" s="867"/>
      <c r="BD81" s="868"/>
      <c r="BE81" s="236"/>
      <c r="BF81" s="236"/>
      <c r="BG81" s="236"/>
      <c r="BH81" s="236"/>
      <c r="BI81" s="236"/>
      <c r="BJ81" s="236"/>
      <c r="BK81" s="236"/>
      <c r="BL81" s="236"/>
      <c r="BM81" s="236"/>
      <c r="BN81" s="236"/>
      <c r="BO81" s="236"/>
      <c r="BP81" s="236"/>
      <c r="BQ81" s="233">
        <v>75</v>
      </c>
      <c r="BR81" s="238"/>
      <c r="BS81" s="897"/>
      <c r="BT81" s="898"/>
      <c r="BU81" s="898"/>
      <c r="BV81" s="898"/>
      <c r="BW81" s="898"/>
      <c r="BX81" s="898"/>
      <c r="BY81" s="898"/>
      <c r="BZ81" s="898"/>
      <c r="CA81" s="898"/>
      <c r="CB81" s="898"/>
      <c r="CC81" s="898"/>
      <c r="CD81" s="898"/>
      <c r="CE81" s="898"/>
      <c r="CF81" s="898"/>
      <c r="CG81" s="903"/>
      <c r="CH81" s="900"/>
      <c r="CI81" s="901"/>
      <c r="CJ81" s="901"/>
      <c r="CK81" s="901"/>
      <c r="CL81" s="902"/>
      <c r="CM81" s="900"/>
      <c r="CN81" s="901"/>
      <c r="CO81" s="901"/>
      <c r="CP81" s="901"/>
      <c r="CQ81" s="902"/>
      <c r="CR81" s="900"/>
      <c r="CS81" s="901"/>
      <c r="CT81" s="901"/>
      <c r="CU81" s="901"/>
      <c r="CV81" s="902"/>
      <c r="CW81" s="900"/>
      <c r="CX81" s="901"/>
      <c r="CY81" s="901"/>
      <c r="CZ81" s="901"/>
      <c r="DA81" s="902"/>
      <c r="DB81" s="900"/>
      <c r="DC81" s="901"/>
      <c r="DD81" s="901"/>
      <c r="DE81" s="901"/>
      <c r="DF81" s="902"/>
      <c r="DG81" s="900"/>
      <c r="DH81" s="901"/>
      <c r="DI81" s="901"/>
      <c r="DJ81" s="901"/>
      <c r="DK81" s="902"/>
      <c r="DL81" s="900"/>
      <c r="DM81" s="901"/>
      <c r="DN81" s="901"/>
      <c r="DO81" s="901"/>
      <c r="DP81" s="902"/>
      <c r="DQ81" s="900"/>
      <c r="DR81" s="901"/>
      <c r="DS81" s="901"/>
      <c r="DT81" s="901"/>
      <c r="DU81" s="902"/>
      <c r="DV81" s="897"/>
      <c r="DW81" s="898"/>
      <c r="DX81" s="898"/>
      <c r="DY81" s="898"/>
      <c r="DZ81" s="899"/>
      <c r="EA81" s="224"/>
    </row>
    <row r="82" spans="1:131" ht="26.25" customHeight="1" x14ac:dyDescent="0.2">
      <c r="A82" s="233">
        <v>15</v>
      </c>
      <c r="B82" s="911"/>
      <c r="C82" s="912"/>
      <c r="D82" s="912"/>
      <c r="E82" s="912"/>
      <c r="F82" s="912"/>
      <c r="G82" s="912"/>
      <c r="H82" s="912"/>
      <c r="I82" s="912"/>
      <c r="J82" s="912"/>
      <c r="K82" s="912"/>
      <c r="L82" s="912"/>
      <c r="M82" s="912"/>
      <c r="N82" s="912"/>
      <c r="O82" s="912"/>
      <c r="P82" s="913"/>
      <c r="Q82" s="914"/>
      <c r="R82" s="865"/>
      <c r="S82" s="865"/>
      <c r="T82" s="865"/>
      <c r="U82" s="865"/>
      <c r="V82" s="865"/>
      <c r="W82" s="865"/>
      <c r="X82" s="865"/>
      <c r="Y82" s="865"/>
      <c r="Z82" s="865"/>
      <c r="AA82" s="865"/>
      <c r="AB82" s="865"/>
      <c r="AC82" s="865"/>
      <c r="AD82" s="865"/>
      <c r="AE82" s="865"/>
      <c r="AF82" s="865"/>
      <c r="AG82" s="865"/>
      <c r="AH82" s="865"/>
      <c r="AI82" s="865"/>
      <c r="AJ82" s="865"/>
      <c r="AK82" s="865"/>
      <c r="AL82" s="865"/>
      <c r="AM82" s="865"/>
      <c r="AN82" s="865"/>
      <c r="AO82" s="865"/>
      <c r="AP82" s="865"/>
      <c r="AQ82" s="865"/>
      <c r="AR82" s="865"/>
      <c r="AS82" s="865"/>
      <c r="AT82" s="865"/>
      <c r="AU82" s="865"/>
      <c r="AV82" s="865"/>
      <c r="AW82" s="865"/>
      <c r="AX82" s="865"/>
      <c r="AY82" s="865"/>
      <c r="AZ82" s="867"/>
      <c r="BA82" s="867"/>
      <c r="BB82" s="867"/>
      <c r="BC82" s="867"/>
      <c r="BD82" s="868"/>
      <c r="BE82" s="236"/>
      <c r="BF82" s="236"/>
      <c r="BG82" s="236"/>
      <c r="BH82" s="236"/>
      <c r="BI82" s="236"/>
      <c r="BJ82" s="236"/>
      <c r="BK82" s="236"/>
      <c r="BL82" s="236"/>
      <c r="BM82" s="236"/>
      <c r="BN82" s="236"/>
      <c r="BO82" s="236"/>
      <c r="BP82" s="236"/>
      <c r="BQ82" s="233">
        <v>76</v>
      </c>
      <c r="BR82" s="238"/>
      <c r="BS82" s="897"/>
      <c r="BT82" s="898"/>
      <c r="BU82" s="898"/>
      <c r="BV82" s="898"/>
      <c r="BW82" s="898"/>
      <c r="BX82" s="898"/>
      <c r="BY82" s="898"/>
      <c r="BZ82" s="898"/>
      <c r="CA82" s="898"/>
      <c r="CB82" s="898"/>
      <c r="CC82" s="898"/>
      <c r="CD82" s="898"/>
      <c r="CE82" s="898"/>
      <c r="CF82" s="898"/>
      <c r="CG82" s="903"/>
      <c r="CH82" s="900"/>
      <c r="CI82" s="901"/>
      <c r="CJ82" s="901"/>
      <c r="CK82" s="901"/>
      <c r="CL82" s="902"/>
      <c r="CM82" s="900"/>
      <c r="CN82" s="901"/>
      <c r="CO82" s="901"/>
      <c r="CP82" s="901"/>
      <c r="CQ82" s="902"/>
      <c r="CR82" s="900"/>
      <c r="CS82" s="901"/>
      <c r="CT82" s="901"/>
      <c r="CU82" s="901"/>
      <c r="CV82" s="902"/>
      <c r="CW82" s="900"/>
      <c r="CX82" s="901"/>
      <c r="CY82" s="901"/>
      <c r="CZ82" s="901"/>
      <c r="DA82" s="902"/>
      <c r="DB82" s="900"/>
      <c r="DC82" s="901"/>
      <c r="DD82" s="901"/>
      <c r="DE82" s="901"/>
      <c r="DF82" s="902"/>
      <c r="DG82" s="900"/>
      <c r="DH82" s="901"/>
      <c r="DI82" s="901"/>
      <c r="DJ82" s="901"/>
      <c r="DK82" s="902"/>
      <c r="DL82" s="900"/>
      <c r="DM82" s="901"/>
      <c r="DN82" s="901"/>
      <c r="DO82" s="901"/>
      <c r="DP82" s="902"/>
      <c r="DQ82" s="900"/>
      <c r="DR82" s="901"/>
      <c r="DS82" s="901"/>
      <c r="DT82" s="901"/>
      <c r="DU82" s="902"/>
      <c r="DV82" s="897"/>
      <c r="DW82" s="898"/>
      <c r="DX82" s="898"/>
      <c r="DY82" s="898"/>
      <c r="DZ82" s="899"/>
      <c r="EA82" s="224"/>
    </row>
    <row r="83" spans="1:131" ht="26.25" customHeight="1" x14ac:dyDescent="0.2">
      <c r="A83" s="233">
        <v>16</v>
      </c>
      <c r="B83" s="911"/>
      <c r="C83" s="912"/>
      <c r="D83" s="912"/>
      <c r="E83" s="912"/>
      <c r="F83" s="912"/>
      <c r="G83" s="912"/>
      <c r="H83" s="912"/>
      <c r="I83" s="912"/>
      <c r="J83" s="912"/>
      <c r="K83" s="912"/>
      <c r="L83" s="912"/>
      <c r="M83" s="912"/>
      <c r="N83" s="912"/>
      <c r="O83" s="912"/>
      <c r="P83" s="913"/>
      <c r="Q83" s="914"/>
      <c r="R83" s="865"/>
      <c r="S83" s="865"/>
      <c r="T83" s="865"/>
      <c r="U83" s="865"/>
      <c r="V83" s="865"/>
      <c r="W83" s="865"/>
      <c r="X83" s="865"/>
      <c r="Y83" s="865"/>
      <c r="Z83" s="865"/>
      <c r="AA83" s="865"/>
      <c r="AB83" s="865"/>
      <c r="AC83" s="865"/>
      <c r="AD83" s="865"/>
      <c r="AE83" s="865"/>
      <c r="AF83" s="865"/>
      <c r="AG83" s="865"/>
      <c r="AH83" s="865"/>
      <c r="AI83" s="865"/>
      <c r="AJ83" s="865"/>
      <c r="AK83" s="865"/>
      <c r="AL83" s="865"/>
      <c r="AM83" s="865"/>
      <c r="AN83" s="865"/>
      <c r="AO83" s="865"/>
      <c r="AP83" s="865"/>
      <c r="AQ83" s="865"/>
      <c r="AR83" s="865"/>
      <c r="AS83" s="865"/>
      <c r="AT83" s="865"/>
      <c r="AU83" s="865"/>
      <c r="AV83" s="865"/>
      <c r="AW83" s="865"/>
      <c r="AX83" s="865"/>
      <c r="AY83" s="865"/>
      <c r="AZ83" s="867"/>
      <c r="BA83" s="867"/>
      <c r="BB83" s="867"/>
      <c r="BC83" s="867"/>
      <c r="BD83" s="868"/>
      <c r="BE83" s="236"/>
      <c r="BF83" s="236"/>
      <c r="BG83" s="236"/>
      <c r="BH83" s="236"/>
      <c r="BI83" s="236"/>
      <c r="BJ83" s="236"/>
      <c r="BK83" s="236"/>
      <c r="BL83" s="236"/>
      <c r="BM83" s="236"/>
      <c r="BN83" s="236"/>
      <c r="BO83" s="236"/>
      <c r="BP83" s="236"/>
      <c r="BQ83" s="233">
        <v>77</v>
      </c>
      <c r="BR83" s="238"/>
      <c r="BS83" s="897"/>
      <c r="BT83" s="898"/>
      <c r="BU83" s="898"/>
      <c r="BV83" s="898"/>
      <c r="BW83" s="898"/>
      <c r="BX83" s="898"/>
      <c r="BY83" s="898"/>
      <c r="BZ83" s="898"/>
      <c r="CA83" s="898"/>
      <c r="CB83" s="898"/>
      <c r="CC83" s="898"/>
      <c r="CD83" s="898"/>
      <c r="CE83" s="898"/>
      <c r="CF83" s="898"/>
      <c r="CG83" s="903"/>
      <c r="CH83" s="900"/>
      <c r="CI83" s="901"/>
      <c r="CJ83" s="901"/>
      <c r="CK83" s="901"/>
      <c r="CL83" s="902"/>
      <c r="CM83" s="900"/>
      <c r="CN83" s="901"/>
      <c r="CO83" s="901"/>
      <c r="CP83" s="901"/>
      <c r="CQ83" s="902"/>
      <c r="CR83" s="900"/>
      <c r="CS83" s="901"/>
      <c r="CT83" s="901"/>
      <c r="CU83" s="901"/>
      <c r="CV83" s="902"/>
      <c r="CW83" s="900"/>
      <c r="CX83" s="901"/>
      <c r="CY83" s="901"/>
      <c r="CZ83" s="901"/>
      <c r="DA83" s="902"/>
      <c r="DB83" s="900"/>
      <c r="DC83" s="901"/>
      <c r="DD83" s="901"/>
      <c r="DE83" s="901"/>
      <c r="DF83" s="902"/>
      <c r="DG83" s="900"/>
      <c r="DH83" s="901"/>
      <c r="DI83" s="901"/>
      <c r="DJ83" s="901"/>
      <c r="DK83" s="902"/>
      <c r="DL83" s="900"/>
      <c r="DM83" s="901"/>
      <c r="DN83" s="901"/>
      <c r="DO83" s="901"/>
      <c r="DP83" s="902"/>
      <c r="DQ83" s="900"/>
      <c r="DR83" s="901"/>
      <c r="DS83" s="901"/>
      <c r="DT83" s="901"/>
      <c r="DU83" s="902"/>
      <c r="DV83" s="897"/>
      <c r="DW83" s="898"/>
      <c r="DX83" s="898"/>
      <c r="DY83" s="898"/>
      <c r="DZ83" s="899"/>
      <c r="EA83" s="224"/>
    </row>
    <row r="84" spans="1:131" ht="26.25" customHeight="1" x14ac:dyDescent="0.2">
      <c r="A84" s="233">
        <v>17</v>
      </c>
      <c r="B84" s="911"/>
      <c r="C84" s="912"/>
      <c r="D84" s="912"/>
      <c r="E84" s="912"/>
      <c r="F84" s="912"/>
      <c r="G84" s="912"/>
      <c r="H84" s="912"/>
      <c r="I84" s="912"/>
      <c r="J84" s="912"/>
      <c r="K84" s="912"/>
      <c r="L84" s="912"/>
      <c r="M84" s="912"/>
      <c r="N84" s="912"/>
      <c r="O84" s="912"/>
      <c r="P84" s="913"/>
      <c r="Q84" s="914"/>
      <c r="R84" s="865"/>
      <c r="S84" s="865"/>
      <c r="T84" s="865"/>
      <c r="U84" s="865"/>
      <c r="V84" s="865"/>
      <c r="W84" s="865"/>
      <c r="X84" s="865"/>
      <c r="Y84" s="865"/>
      <c r="Z84" s="865"/>
      <c r="AA84" s="865"/>
      <c r="AB84" s="865"/>
      <c r="AC84" s="865"/>
      <c r="AD84" s="865"/>
      <c r="AE84" s="865"/>
      <c r="AF84" s="865"/>
      <c r="AG84" s="865"/>
      <c r="AH84" s="865"/>
      <c r="AI84" s="865"/>
      <c r="AJ84" s="865"/>
      <c r="AK84" s="865"/>
      <c r="AL84" s="865"/>
      <c r="AM84" s="865"/>
      <c r="AN84" s="865"/>
      <c r="AO84" s="865"/>
      <c r="AP84" s="865"/>
      <c r="AQ84" s="865"/>
      <c r="AR84" s="865"/>
      <c r="AS84" s="865"/>
      <c r="AT84" s="865"/>
      <c r="AU84" s="865"/>
      <c r="AV84" s="865"/>
      <c r="AW84" s="865"/>
      <c r="AX84" s="865"/>
      <c r="AY84" s="865"/>
      <c r="AZ84" s="867"/>
      <c r="BA84" s="867"/>
      <c r="BB84" s="867"/>
      <c r="BC84" s="867"/>
      <c r="BD84" s="868"/>
      <c r="BE84" s="236"/>
      <c r="BF84" s="236"/>
      <c r="BG84" s="236"/>
      <c r="BH84" s="236"/>
      <c r="BI84" s="236"/>
      <c r="BJ84" s="236"/>
      <c r="BK84" s="236"/>
      <c r="BL84" s="236"/>
      <c r="BM84" s="236"/>
      <c r="BN84" s="236"/>
      <c r="BO84" s="236"/>
      <c r="BP84" s="236"/>
      <c r="BQ84" s="233">
        <v>78</v>
      </c>
      <c r="BR84" s="238"/>
      <c r="BS84" s="897"/>
      <c r="BT84" s="898"/>
      <c r="BU84" s="898"/>
      <c r="BV84" s="898"/>
      <c r="BW84" s="898"/>
      <c r="BX84" s="898"/>
      <c r="BY84" s="898"/>
      <c r="BZ84" s="898"/>
      <c r="CA84" s="898"/>
      <c r="CB84" s="898"/>
      <c r="CC84" s="898"/>
      <c r="CD84" s="898"/>
      <c r="CE84" s="898"/>
      <c r="CF84" s="898"/>
      <c r="CG84" s="903"/>
      <c r="CH84" s="900"/>
      <c r="CI84" s="901"/>
      <c r="CJ84" s="901"/>
      <c r="CK84" s="901"/>
      <c r="CL84" s="902"/>
      <c r="CM84" s="900"/>
      <c r="CN84" s="901"/>
      <c r="CO84" s="901"/>
      <c r="CP84" s="901"/>
      <c r="CQ84" s="902"/>
      <c r="CR84" s="900"/>
      <c r="CS84" s="901"/>
      <c r="CT84" s="901"/>
      <c r="CU84" s="901"/>
      <c r="CV84" s="902"/>
      <c r="CW84" s="900"/>
      <c r="CX84" s="901"/>
      <c r="CY84" s="901"/>
      <c r="CZ84" s="901"/>
      <c r="DA84" s="902"/>
      <c r="DB84" s="900"/>
      <c r="DC84" s="901"/>
      <c r="DD84" s="901"/>
      <c r="DE84" s="901"/>
      <c r="DF84" s="902"/>
      <c r="DG84" s="900"/>
      <c r="DH84" s="901"/>
      <c r="DI84" s="901"/>
      <c r="DJ84" s="901"/>
      <c r="DK84" s="902"/>
      <c r="DL84" s="900"/>
      <c r="DM84" s="901"/>
      <c r="DN84" s="901"/>
      <c r="DO84" s="901"/>
      <c r="DP84" s="902"/>
      <c r="DQ84" s="900"/>
      <c r="DR84" s="901"/>
      <c r="DS84" s="901"/>
      <c r="DT84" s="901"/>
      <c r="DU84" s="902"/>
      <c r="DV84" s="897"/>
      <c r="DW84" s="898"/>
      <c r="DX84" s="898"/>
      <c r="DY84" s="898"/>
      <c r="DZ84" s="899"/>
      <c r="EA84" s="224"/>
    </row>
    <row r="85" spans="1:131" ht="26.25" customHeight="1" x14ac:dyDescent="0.2">
      <c r="A85" s="233">
        <v>18</v>
      </c>
      <c r="B85" s="911"/>
      <c r="C85" s="912"/>
      <c r="D85" s="912"/>
      <c r="E85" s="912"/>
      <c r="F85" s="912"/>
      <c r="G85" s="912"/>
      <c r="H85" s="912"/>
      <c r="I85" s="912"/>
      <c r="J85" s="912"/>
      <c r="K85" s="912"/>
      <c r="L85" s="912"/>
      <c r="M85" s="912"/>
      <c r="N85" s="912"/>
      <c r="O85" s="912"/>
      <c r="P85" s="913"/>
      <c r="Q85" s="914"/>
      <c r="R85" s="865"/>
      <c r="S85" s="865"/>
      <c r="T85" s="865"/>
      <c r="U85" s="865"/>
      <c r="V85" s="865"/>
      <c r="W85" s="865"/>
      <c r="X85" s="865"/>
      <c r="Y85" s="865"/>
      <c r="Z85" s="865"/>
      <c r="AA85" s="865"/>
      <c r="AB85" s="865"/>
      <c r="AC85" s="865"/>
      <c r="AD85" s="865"/>
      <c r="AE85" s="865"/>
      <c r="AF85" s="865"/>
      <c r="AG85" s="865"/>
      <c r="AH85" s="865"/>
      <c r="AI85" s="865"/>
      <c r="AJ85" s="865"/>
      <c r="AK85" s="865"/>
      <c r="AL85" s="865"/>
      <c r="AM85" s="865"/>
      <c r="AN85" s="865"/>
      <c r="AO85" s="865"/>
      <c r="AP85" s="865"/>
      <c r="AQ85" s="865"/>
      <c r="AR85" s="865"/>
      <c r="AS85" s="865"/>
      <c r="AT85" s="865"/>
      <c r="AU85" s="865"/>
      <c r="AV85" s="865"/>
      <c r="AW85" s="865"/>
      <c r="AX85" s="865"/>
      <c r="AY85" s="865"/>
      <c r="AZ85" s="867"/>
      <c r="BA85" s="867"/>
      <c r="BB85" s="867"/>
      <c r="BC85" s="867"/>
      <c r="BD85" s="868"/>
      <c r="BE85" s="236"/>
      <c r="BF85" s="236"/>
      <c r="BG85" s="236"/>
      <c r="BH85" s="236"/>
      <c r="BI85" s="236"/>
      <c r="BJ85" s="236"/>
      <c r="BK85" s="236"/>
      <c r="BL85" s="236"/>
      <c r="BM85" s="236"/>
      <c r="BN85" s="236"/>
      <c r="BO85" s="236"/>
      <c r="BP85" s="236"/>
      <c r="BQ85" s="233">
        <v>79</v>
      </c>
      <c r="BR85" s="238"/>
      <c r="BS85" s="897"/>
      <c r="BT85" s="898"/>
      <c r="BU85" s="898"/>
      <c r="BV85" s="898"/>
      <c r="BW85" s="898"/>
      <c r="BX85" s="898"/>
      <c r="BY85" s="898"/>
      <c r="BZ85" s="898"/>
      <c r="CA85" s="898"/>
      <c r="CB85" s="898"/>
      <c r="CC85" s="898"/>
      <c r="CD85" s="898"/>
      <c r="CE85" s="898"/>
      <c r="CF85" s="898"/>
      <c r="CG85" s="903"/>
      <c r="CH85" s="900"/>
      <c r="CI85" s="901"/>
      <c r="CJ85" s="901"/>
      <c r="CK85" s="901"/>
      <c r="CL85" s="902"/>
      <c r="CM85" s="900"/>
      <c r="CN85" s="901"/>
      <c r="CO85" s="901"/>
      <c r="CP85" s="901"/>
      <c r="CQ85" s="902"/>
      <c r="CR85" s="900"/>
      <c r="CS85" s="901"/>
      <c r="CT85" s="901"/>
      <c r="CU85" s="901"/>
      <c r="CV85" s="902"/>
      <c r="CW85" s="900"/>
      <c r="CX85" s="901"/>
      <c r="CY85" s="901"/>
      <c r="CZ85" s="901"/>
      <c r="DA85" s="902"/>
      <c r="DB85" s="900"/>
      <c r="DC85" s="901"/>
      <c r="DD85" s="901"/>
      <c r="DE85" s="901"/>
      <c r="DF85" s="902"/>
      <c r="DG85" s="900"/>
      <c r="DH85" s="901"/>
      <c r="DI85" s="901"/>
      <c r="DJ85" s="901"/>
      <c r="DK85" s="902"/>
      <c r="DL85" s="900"/>
      <c r="DM85" s="901"/>
      <c r="DN85" s="901"/>
      <c r="DO85" s="901"/>
      <c r="DP85" s="902"/>
      <c r="DQ85" s="900"/>
      <c r="DR85" s="901"/>
      <c r="DS85" s="901"/>
      <c r="DT85" s="901"/>
      <c r="DU85" s="902"/>
      <c r="DV85" s="897"/>
      <c r="DW85" s="898"/>
      <c r="DX85" s="898"/>
      <c r="DY85" s="898"/>
      <c r="DZ85" s="899"/>
      <c r="EA85" s="224"/>
    </row>
    <row r="86" spans="1:131" ht="26.25" customHeight="1" x14ac:dyDescent="0.2">
      <c r="A86" s="233">
        <v>19</v>
      </c>
      <c r="B86" s="911"/>
      <c r="C86" s="912"/>
      <c r="D86" s="912"/>
      <c r="E86" s="912"/>
      <c r="F86" s="912"/>
      <c r="G86" s="912"/>
      <c r="H86" s="912"/>
      <c r="I86" s="912"/>
      <c r="J86" s="912"/>
      <c r="K86" s="912"/>
      <c r="L86" s="912"/>
      <c r="M86" s="912"/>
      <c r="N86" s="912"/>
      <c r="O86" s="912"/>
      <c r="P86" s="913"/>
      <c r="Q86" s="914"/>
      <c r="R86" s="865"/>
      <c r="S86" s="865"/>
      <c r="T86" s="865"/>
      <c r="U86" s="865"/>
      <c r="V86" s="865"/>
      <c r="W86" s="865"/>
      <c r="X86" s="865"/>
      <c r="Y86" s="865"/>
      <c r="Z86" s="865"/>
      <c r="AA86" s="865"/>
      <c r="AB86" s="865"/>
      <c r="AC86" s="865"/>
      <c r="AD86" s="865"/>
      <c r="AE86" s="865"/>
      <c r="AF86" s="865"/>
      <c r="AG86" s="865"/>
      <c r="AH86" s="865"/>
      <c r="AI86" s="865"/>
      <c r="AJ86" s="865"/>
      <c r="AK86" s="865"/>
      <c r="AL86" s="865"/>
      <c r="AM86" s="865"/>
      <c r="AN86" s="865"/>
      <c r="AO86" s="865"/>
      <c r="AP86" s="865"/>
      <c r="AQ86" s="865"/>
      <c r="AR86" s="865"/>
      <c r="AS86" s="865"/>
      <c r="AT86" s="865"/>
      <c r="AU86" s="865"/>
      <c r="AV86" s="865"/>
      <c r="AW86" s="865"/>
      <c r="AX86" s="865"/>
      <c r="AY86" s="865"/>
      <c r="AZ86" s="867"/>
      <c r="BA86" s="867"/>
      <c r="BB86" s="867"/>
      <c r="BC86" s="867"/>
      <c r="BD86" s="868"/>
      <c r="BE86" s="236"/>
      <c r="BF86" s="236"/>
      <c r="BG86" s="236"/>
      <c r="BH86" s="236"/>
      <c r="BI86" s="236"/>
      <c r="BJ86" s="236"/>
      <c r="BK86" s="236"/>
      <c r="BL86" s="236"/>
      <c r="BM86" s="236"/>
      <c r="BN86" s="236"/>
      <c r="BO86" s="236"/>
      <c r="BP86" s="236"/>
      <c r="BQ86" s="233">
        <v>80</v>
      </c>
      <c r="BR86" s="238"/>
      <c r="BS86" s="897"/>
      <c r="BT86" s="898"/>
      <c r="BU86" s="898"/>
      <c r="BV86" s="898"/>
      <c r="BW86" s="898"/>
      <c r="BX86" s="898"/>
      <c r="BY86" s="898"/>
      <c r="BZ86" s="898"/>
      <c r="CA86" s="898"/>
      <c r="CB86" s="898"/>
      <c r="CC86" s="898"/>
      <c r="CD86" s="898"/>
      <c r="CE86" s="898"/>
      <c r="CF86" s="898"/>
      <c r="CG86" s="903"/>
      <c r="CH86" s="900"/>
      <c r="CI86" s="901"/>
      <c r="CJ86" s="901"/>
      <c r="CK86" s="901"/>
      <c r="CL86" s="902"/>
      <c r="CM86" s="900"/>
      <c r="CN86" s="901"/>
      <c r="CO86" s="901"/>
      <c r="CP86" s="901"/>
      <c r="CQ86" s="902"/>
      <c r="CR86" s="900"/>
      <c r="CS86" s="901"/>
      <c r="CT86" s="901"/>
      <c r="CU86" s="901"/>
      <c r="CV86" s="902"/>
      <c r="CW86" s="900"/>
      <c r="CX86" s="901"/>
      <c r="CY86" s="901"/>
      <c r="CZ86" s="901"/>
      <c r="DA86" s="902"/>
      <c r="DB86" s="900"/>
      <c r="DC86" s="901"/>
      <c r="DD86" s="901"/>
      <c r="DE86" s="901"/>
      <c r="DF86" s="902"/>
      <c r="DG86" s="900"/>
      <c r="DH86" s="901"/>
      <c r="DI86" s="901"/>
      <c r="DJ86" s="901"/>
      <c r="DK86" s="902"/>
      <c r="DL86" s="900"/>
      <c r="DM86" s="901"/>
      <c r="DN86" s="901"/>
      <c r="DO86" s="901"/>
      <c r="DP86" s="902"/>
      <c r="DQ86" s="900"/>
      <c r="DR86" s="901"/>
      <c r="DS86" s="901"/>
      <c r="DT86" s="901"/>
      <c r="DU86" s="902"/>
      <c r="DV86" s="897"/>
      <c r="DW86" s="898"/>
      <c r="DX86" s="898"/>
      <c r="DY86" s="898"/>
      <c r="DZ86" s="899"/>
      <c r="EA86" s="224"/>
    </row>
    <row r="87" spans="1:131" ht="26.25" customHeight="1" x14ac:dyDescent="0.2">
      <c r="A87" s="239">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36"/>
      <c r="BF87" s="236"/>
      <c r="BG87" s="236"/>
      <c r="BH87" s="236"/>
      <c r="BI87" s="236"/>
      <c r="BJ87" s="236"/>
      <c r="BK87" s="236"/>
      <c r="BL87" s="236"/>
      <c r="BM87" s="236"/>
      <c r="BN87" s="236"/>
      <c r="BO87" s="236"/>
      <c r="BP87" s="236"/>
      <c r="BQ87" s="233">
        <v>81</v>
      </c>
      <c r="BR87" s="238"/>
      <c r="BS87" s="897"/>
      <c r="BT87" s="898"/>
      <c r="BU87" s="898"/>
      <c r="BV87" s="898"/>
      <c r="BW87" s="898"/>
      <c r="BX87" s="898"/>
      <c r="BY87" s="898"/>
      <c r="BZ87" s="898"/>
      <c r="CA87" s="898"/>
      <c r="CB87" s="898"/>
      <c r="CC87" s="898"/>
      <c r="CD87" s="898"/>
      <c r="CE87" s="898"/>
      <c r="CF87" s="898"/>
      <c r="CG87" s="903"/>
      <c r="CH87" s="900"/>
      <c r="CI87" s="901"/>
      <c r="CJ87" s="901"/>
      <c r="CK87" s="901"/>
      <c r="CL87" s="902"/>
      <c r="CM87" s="900"/>
      <c r="CN87" s="901"/>
      <c r="CO87" s="901"/>
      <c r="CP87" s="901"/>
      <c r="CQ87" s="902"/>
      <c r="CR87" s="900"/>
      <c r="CS87" s="901"/>
      <c r="CT87" s="901"/>
      <c r="CU87" s="901"/>
      <c r="CV87" s="902"/>
      <c r="CW87" s="900"/>
      <c r="CX87" s="901"/>
      <c r="CY87" s="901"/>
      <c r="CZ87" s="901"/>
      <c r="DA87" s="902"/>
      <c r="DB87" s="900"/>
      <c r="DC87" s="901"/>
      <c r="DD87" s="901"/>
      <c r="DE87" s="901"/>
      <c r="DF87" s="902"/>
      <c r="DG87" s="900"/>
      <c r="DH87" s="901"/>
      <c r="DI87" s="901"/>
      <c r="DJ87" s="901"/>
      <c r="DK87" s="902"/>
      <c r="DL87" s="900"/>
      <c r="DM87" s="901"/>
      <c r="DN87" s="901"/>
      <c r="DO87" s="901"/>
      <c r="DP87" s="902"/>
      <c r="DQ87" s="900"/>
      <c r="DR87" s="901"/>
      <c r="DS87" s="901"/>
      <c r="DT87" s="901"/>
      <c r="DU87" s="902"/>
      <c r="DV87" s="897"/>
      <c r="DW87" s="898"/>
      <c r="DX87" s="898"/>
      <c r="DY87" s="898"/>
      <c r="DZ87" s="899"/>
      <c r="EA87" s="224"/>
    </row>
    <row r="88" spans="1:131" ht="26.25" customHeight="1" thickBot="1" x14ac:dyDescent="0.25">
      <c r="A88" s="235" t="s">
        <v>376</v>
      </c>
      <c r="B88" s="824" t="s">
        <v>395</v>
      </c>
      <c r="C88" s="825"/>
      <c r="D88" s="825"/>
      <c r="E88" s="825"/>
      <c r="F88" s="825"/>
      <c r="G88" s="825"/>
      <c r="H88" s="825"/>
      <c r="I88" s="825"/>
      <c r="J88" s="825"/>
      <c r="K88" s="825"/>
      <c r="L88" s="825"/>
      <c r="M88" s="825"/>
      <c r="N88" s="825"/>
      <c r="O88" s="825"/>
      <c r="P88" s="826"/>
      <c r="Q88" s="878"/>
      <c r="R88" s="879"/>
      <c r="S88" s="879"/>
      <c r="T88" s="879"/>
      <c r="U88" s="879"/>
      <c r="V88" s="879"/>
      <c r="W88" s="879"/>
      <c r="X88" s="879"/>
      <c r="Y88" s="879"/>
      <c r="Z88" s="879"/>
      <c r="AA88" s="879"/>
      <c r="AB88" s="879"/>
      <c r="AC88" s="879"/>
      <c r="AD88" s="879"/>
      <c r="AE88" s="879"/>
      <c r="AF88" s="882"/>
      <c r="AG88" s="882"/>
      <c r="AH88" s="882"/>
      <c r="AI88" s="882"/>
      <c r="AJ88" s="882"/>
      <c r="AK88" s="879"/>
      <c r="AL88" s="879"/>
      <c r="AM88" s="879"/>
      <c r="AN88" s="879"/>
      <c r="AO88" s="879"/>
      <c r="AP88" s="882"/>
      <c r="AQ88" s="882"/>
      <c r="AR88" s="882"/>
      <c r="AS88" s="882"/>
      <c r="AT88" s="882"/>
      <c r="AU88" s="882"/>
      <c r="AV88" s="882"/>
      <c r="AW88" s="882"/>
      <c r="AX88" s="882"/>
      <c r="AY88" s="882"/>
      <c r="AZ88" s="887"/>
      <c r="BA88" s="887"/>
      <c r="BB88" s="887"/>
      <c r="BC88" s="887"/>
      <c r="BD88" s="888"/>
      <c r="BE88" s="236"/>
      <c r="BF88" s="236"/>
      <c r="BG88" s="236"/>
      <c r="BH88" s="236"/>
      <c r="BI88" s="236"/>
      <c r="BJ88" s="236"/>
      <c r="BK88" s="236"/>
      <c r="BL88" s="236"/>
      <c r="BM88" s="236"/>
      <c r="BN88" s="236"/>
      <c r="BO88" s="236"/>
      <c r="BP88" s="236"/>
      <c r="BQ88" s="233">
        <v>82</v>
      </c>
      <c r="BR88" s="238"/>
      <c r="BS88" s="897"/>
      <c r="BT88" s="898"/>
      <c r="BU88" s="898"/>
      <c r="BV88" s="898"/>
      <c r="BW88" s="898"/>
      <c r="BX88" s="898"/>
      <c r="BY88" s="898"/>
      <c r="BZ88" s="898"/>
      <c r="CA88" s="898"/>
      <c r="CB88" s="898"/>
      <c r="CC88" s="898"/>
      <c r="CD88" s="898"/>
      <c r="CE88" s="898"/>
      <c r="CF88" s="898"/>
      <c r="CG88" s="903"/>
      <c r="CH88" s="900"/>
      <c r="CI88" s="901"/>
      <c r="CJ88" s="901"/>
      <c r="CK88" s="901"/>
      <c r="CL88" s="902"/>
      <c r="CM88" s="900"/>
      <c r="CN88" s="901"/>
      <c r="CO88" s="901"/>
      <c r="CP88" s="901"/>
      <c r="CQ88" s="902"/>
      <c r="CR88" s="900"/>
      <c r="CS88" s="901"/>
      <c r="CT88" s="901"/>
      <c r="CU88" s="901"/>
      <c r="CV88" s="902"/>
      <c r="CW88" s="900"/>
      <c r="CX88" s="901"/>
      <c r="CY88" s="901"/>
      <c r="CZ88" s="901"/>
      <c r="DA88" s="902"/>
      <c r="DB88" s="900"/>
      <c r="DC88" s="901"/>
      <c r="DD88" s="901"/>
      <c r="DE88" s="901"/>
      <c r="DF88" s="902"/>
      <c r="DG88" s="900"/>
      <c r="DH88" s="901"/>
      <c r="DI88" s="901"/>
      <c r="DJ88" s="901"/>
      <c r="DK88" s="902"/>
      <c r="DL88" s="900"/>
      <c r="DM88" s="901"/>
      <c r="DN88" s="901"/>
      <c r="DO88" s="901"/>
      <c r="DP88" s="902"/>
      <c r="DQ88" s="900"/>
      <c r="DR88" s="901"/>
      <c r="DS88" s="901"/>
      <c r="DT88" s="901"/>
      <c r="DU88" s="902"/>
      <c r="DV88" s="897"/>
      <c r="DW88" s="898"/>
      <c r="DX88" s="898"/>
      <c r="DY88" s="898"/>
      <c r="DZ88" s="899"/>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97"/>
      <c r="BT89" s="898"/>
      <c r="BU89" s="898"/>
      <c r="BV89" s="898"/>
      <c r="BW89" s="898"/>
      <c r="BX89" s="898"/>
      <c r="BY89" s="898"/>
      <c r="BZ89" s="898"/>
      <c r="CA89" s="898"/>
      <c r="CB89" s="898"/>
      <c r="CC89" s="898"/>
      <c r="CD89" s="898"/>
      <c r="CE89" s="898"/>
      <c r="CF89" s="898"/>
      <c r="CG89" s="903"/>
      <c r="CH89" s="900"/>
      <c r="CI89" s="901"/>
      <c r="CJ89" s="901"/>
      <c r="CK89" s="901"/>
      <c r="CL89" s="902"/>
      <c r="CM89" s="900"/>
      <c r="CN89" s="901"/>
      <c r="CO89" s="901"/>
      <c r="CP89" s="901"/>
      <c r="CQ89" s="902"/>
      <c r="CR89" s="900"/>
      <c r="CS89" s="901"/>
      <c r="CT89" s="901"/>
      <c r="CU89" s="901"/>
      <c r="CV89" s="902"/>
      <c r="CW89" s="900"/>
      <c r="CX89" s="901"/>
      <c r="CY89" s="901"/>
      <c r="CZ89" s="901"/>
      <c r="DA89" s="902"/>
      <c r="DB89" s="900"/>
      <c r="DC89" s="901"/>
      <c r="DD89" s="901"/>
      <c r="DE89" s="901"/>
      <c r="DF89" s="902"/>
      <c r="DG89" s="900"/>
      <c r="DH89" s="901"/>
      <c r="DI89" s="901"/>
      <c r="DJ89" s="901"/>
      <c r="DK89" s="902"/>
      <c r="DL89" s="900"/>
      <c r="DM89" s="901"/>
      <c r="DN89" s="901"/>
      <c r="DO89" s="901"/>
      <c r="DP89" s="902"/>
      <c r="DQ89" s="900"/>
      <c r="DR89" s="901"/>
      <c r="DS89" s="901"/>
      <c r="DT89" s="901"/>
      <c r="DU89" s="902"/>
      <c r="DV89" s="897"/>
      <c r="DW89" s="898"/>
      <c r="DX89" s="898"/>
      <c r="DY89" s="898"/>
      <c r="DZ89" s="899"/>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97"/>
      <c r="BT90" s="898"/>
      <c r="BU90" s="898"/>
      <c r="BV90" s="898"/>
      <c r="BW90" s="898"/>
      <c r="BX90" s="898"/>
      <c r="BY90" s="898"/>
      <c r="BZ90" s="898"/>
      <c r="CA90" s="898"/>
      <c r="CB90" s="898"/>
      <c r="CC90" s="898"/>
      <c r="CD90" s="898"/>
      <c r="CE90" s="898"/>
      <c r="CF90" s="898"/>
      <c r="CG90" s="903"/>
      <c r="CH90" s="900"/>
      <c r="CI90" s="901"/>
      <c r="CJ90" s="901"/>
      <c r="CK90" s="901"/>
      <c r="CL90" s="902"/>
      <c r="CM90" s="900"/>
      <c r="CN90" s="901"/>
      <c r="CO90" s="901"/>
      <c r="CP90" s="901"/>
      <c r="CQ90" s="902"/>
      <c r="CR90" s="900"/>
      <c r="CS90" s="901"/>
      <c r="CT90" s="901"/>
      <c r="CU90" s="901"/>
      <c r="CV90" s="902"/>
      <c r="CW90" s="900"/>
      <c r="CX90" s="901"/>
      <c r="CY90" s="901"/>
      <c r="CZ90" s="901"/>
      <c r="DA90" s="902"/>
      <c r="DB90" s="900"/>
      <c r="DC90" s="901"/>
      <c r="DD90" s="901"/>
      <c r="DE90" s="901"/>
      <c r="DF90" s="902"/>
      <c r="DG90" s="900"/>
      <c r="DH90" s="901"/>
      <c r="DI90" s="901"/>
      <c r="DJ90" s="901"/>
      <c r="DK90" s="902"/>
      <c r="DL90" s="900"/>
      <c r="DM90" s="901"/>
      <c r="DN90" s="901"/>
      <c r="DO90" s="901"/>
      <c r="DP90" s="902"/>
      <c r="DQ90" s="900"/>
      <c r="DR90" s="901"/>
      <c r="DS90" s="901"/>
      <c r="DT90" s="901"/>
      <c r="DU90" s="902"/>
      <c r="DV90" s="897"/>
      <c r="DW90" s="898"/>
      <c r="DX90" s="898"/>
      <c r="DY90" s="898"/>
      <c r="DZ90" s="899"/>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97"/>
      <c r="BT91" s="898"/>
      <c r="BU91" s="898"/>
      <c r="BV91" s="898"/>
      <c r="BW91" s="898"/>
      <c r="BX91" s="898"/>
      <c r="BY91" s="898"/>
      <c r="BZ91" s="898"/>
      <c r="CA91" s="898"/>
      <c r="CB91" s="898"/>
      <c r="CC91" s="898"/>
      <c r="CD91" s="898"/>
      <c r="CE91" s="898"/>
      <c r="CF91" s="898"/>
      <c r="CG91" s="903"/>
      <c r="CH91" s="900"/>
      <c r="CI91" s="901"/>
      <c r="CJ91" s="901"/>
      <c r="CK91" s="901"/>
      <c r="CL91" s="902"/>
      <c r="CM91" s="900"/>
      <c r="CN91" s="901"/>
      <c r="CO91" s="901"/>
      <c r="CP91" s="901"/>
      <c r="CQ91" s="902"/>
      <c r="CR91" s="900"/>
      <c r="CS91" s="901"/>
      <c r="CT91" s="901"/>
      <c r="CU91" s="901"/>
      <c r="CV91" s="902"/>
      <c r="CW91" s="900"/>
      <c r="CX91" s="901"/>
      <c r="CY91" s="901"/>
      <c r="CZ91" s="901"/>
      <c r="DA91" s="902"/>
      <c r="DB91" s="900"/>
      <c r="DC91" s="901"/>
      <c r="DD91" s="901"/>
      <c r="DE91" s="901"/>
      <c r="DF91" s="902"/>
      <c r="DG91" s="900"/>
      <c r="DH91" s="901"/>
      <c r="DI91" s="901"/>
      <c r="DJ91" s="901"/>
      <c r="DK91" s="902"/>
      <c r="DL91" s="900"/>
      <c r="DM91" s="901"/>
      <c r="DN91" s="901"/>
      <c r="DO91" s="901"/>
      <c r="DP91" s="902"/>
      <c r="DQ91" s="900"/>
      <c r="DR91" s="901"/>
      <c r="DS91" s="901"/>
      <c r="DT91" s="901"/>
      <c r="DU91" s="902"/>
      <c r="DV91" s="897"/>
      <c r="DW91" s="898"/>
      <c r="DX91" s="898"/>
      <c r="DY91" s="898"/>
      <c r="DZ91" s="899"/>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97"/>
      <c r="BT92" s="898"/>
      <c r="BU92" s="898"/>
      <c r="BV92" s="898"/>
      <c r="BW92" s="898"/>
      <c r="BX92" s="898"/>
      <c r="BY92" s="898"/>
      <c r="BZ92" s="898"/>
      <c r="CA92" s="898"/>
      <c r="CB92" s="898"/>
      <c r="CC92" s="898"/>
      <c r="CD92" s="898"/>
      <c r="CE92" s="898"/>
      <c r="CF92" s="898"/>
      <c r="CG92" s="903"/>
      <c r="CH92" s="900"/>
      <c r="CI92" s="901"/>
      <c r="CJ92" s="901"/>
      <c r="CK92" s="901"/>
      <c r="CL92" s="902"/>
      <c r="CM92" s="900"/>
      <c r="CN92" s="901"/>
      <c r="CO92" s="901"/>
      <c r="CP92" s="901"/>
      <c r="CQ92" s="902"/>
      <c r="CR92" s="900"/>
      <c r="CS92" s="901"/>
      <c r="CT92" s="901"/>
      <c r="CU92" s="901"/>
      <c r="CV92" s="902"/>
      <c r="CW92" s="900"/>
      <c r="CX92" s="901"/>
      <c r="CY92" s="901"/>
      <c r="CZ92" s="901"/>
      <c r="DA92" s="902"/>
      <c r="DB92" s="900"/>
      <c r="DC92" s="901"/>
      <c r="DD92" s="901"/>
      <c r="DE92" s="901"/>
      <c r="DF92" s="902"/>
      <c r="DG92" s="900"/>
      <c r="DH92" s="901"/>
      <c r="DI92" s="901"/>
      <c r="DJ92" s="901"/>
      <c r="DK92" s="902"/>
      <c r="DL92" s="900"/>
      <c r="DM92" s="901"/>
      <c r="DN92" s="901"/>
      <c r="DO92" s="901"/>
      <c r="DP92" s="902"/>
      <c r="DQ92" s="900"/>
      <c r="DR92" s="901"/>
      <c r="DS92" s="901"/>
      <c r="DT92" s="901"/>
      <c r="DU92" s="902"/>
      <c r="DV92" s="897"/>
      <c r="DW92" s="898"/>
      <c r="DX92" s="898"/>
      <c r="DY92" s="898"/>
      <c r="DZ92" s="899"/>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97"/>
      <c r="BT93" s="898"/>
      <c r="BU93" s="898"/>
      <c r="BV93" s="898"/>
      <c r="BW93" s="898"/>
      <c r="BX93" s="898"/>
      <c r="BY93" s="898"/>
      <c r="BZ93" s="898"/>
      <c r="CA93" s="898"/>
      <c r="CB93" s="898"/>
      <c r="CC93" s="898"/>
      <c r="CD93" s="898"/>
      <c r="CE93" s="898"/>
      <c r="CF93" s="898"/>
      <c r="CG93" s="903"/>
      <c r="CH93" s="900"/>
      <c r="CI93" s="901"/>
      <c r="CJ93" s="901"/>
      <c r="CK93" s="901"/>
      <c r="CL93" s="902"/>
      <c r="CM93" s="900"/>
      <c r="CN93" s="901"/>
      <c r="CO93" s="901"/>
      <c r="CP93" s="901"/>
      <c r="CQ93" s="902"/>
      <c r="CR93" s="900"/>
      <c r="CS93" s="901"/>
      <c r="CT93" s="901"/>
      <c r="CU93" s="901"/>
      <c r="CV93" s="902"/>
      <c r="CW93" s="900"/>
      <c r="CX93" s="901"/>
      <c r="CY93" s="901"/>
      <c r="CZ93" s="901"/>
      <c r="DA93" s="902"/>
      <c r="DB93" s="900"/>
      <c r="DC93" s="901"/>
      <c r="DD93" s="901"/>
      <c r="DE93" s="901"/>
      <c r="DF93" s="902"/>
      <c r="DG93" s="900"/>
      <c r="DH93" s="901"/>
      <c r="DI93" s="901"/>
      <c r="DJ93" s="901"/>
      <c r="DK93" s="902"/>
      <c r="DL93" s="900"/>
      <c r="DM93" s="901"/>
      <c r="DN93" s="901"/>
      <c r="DO93" s="901"/>
      <c r="DP93" s="902"/>
      <c r="DQ93" s="900"/>
      <c r="DR93" s="901"/>
      <c r="DS93" s="901"/>
      <c r="DT93" s="901"/>
      <c r="DU93" s="902"/>
      <c r="DV93" s="897"/>
      <c r="DW93" s="898"/>
      <c r="DX93" s="898"/>
      <c r="DY93" s="898"/>
      <c r="DZ93" s="899"/>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97"/>
      <c r="BT94" s="898"/>
      <c r="BU94" s="898"/>
      <c r="BV94" s="898"/>
      <c r="BW94" s="898"/>
      <c r="BX94" s="898"/>
      <c r="BY94" s="898"/>
      <c r="BZ94" s="898"/>
      <c r="CA94" s="898"/>
      <c r="CB94" s="898"/>
      <c r="CC94" s="898"/>
      <c r="CD94" s="898"/>
      <c r="CE94" s="898"/>
      <c r="CF94" s="898"/>
      <c r="CG94" s="903"/>
      <c r="CH94" s="900"/>
      <c r="CI94" s="901"/>
      <c r="CJ94" s="901"/>
      <c r="CK94" s="901"/>
      <c r="CL94" s="902"/>
      <c r="CM94" s="900"/>
      <c r="CN94" s="901"/>
      <c r="CO94" s="901"/>
      <c r="CP94" s="901"/>
      <c r="CQ94" s="902"/>
      <c r="CR94" s="900"/>
      <c r="CS94" s="901"/>
      <c r="CT94" s="901"/>
      <c r="CU94" s="901"/>
      <c r="CV94" s="902"/>
      <c r="CW94" s="900"/>
      <c r="CX94" s="901"/>
      <c r="CY94" s="901"/>
      <c r="CZ94" s="901"/>
      <c r="DA94" s="902"/>
      <c r="DB94" s="900"/>
      <c r="DC94" s="901"/>
      <c r="DD94" s="901"/>
      <c r="DE94" s="901"/>
      <c r="DF94" s="902"/>
      <c r="DG94" s="900"/>
      <c r="DH94" s="901"/>
      <c r="DI94" s="901"/>
      <c r="DJ94" s="901"/>
      <c r="DK94" s="902"/>
      <c r="DL94" s="900"/>
      <c r="DM94" s="901"/>
      <c r="DN94" s="901"/>
      <c r="DO94" s="901"/>
      <c r="DP94" s="902"/>
      <c r="DQ94" s="900"/>
      <c r="DR94" s="901"/>
      <c r="DS94" s="901"/>
      <c r="DT94" s="901"/>
      <c r="DU94" s="902"/>
      <c r="DV94" s="897"/>
      <c r="DW94" s="898"/>
      <c r="DX94" s="898"/>
      <c r="DY94" s="898"/>
      <c r="DZ94" s="899"/>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97"/>
      <c r="BT95" s="898"/>
      <c r="BU95" s="898"/>
      <c r="BV95" s="898"/>
      <c r="BW95" s="898"/>
      <c r="BX95" s="898"/>
      <c r="BY95" s="898"/>
      <c r="BZ95" s="898"/>
      <c r="CA95" s="898"/>
      <c r="CB95" s="898"/>
      <c r="CC95" s="898"/>
      <c r="CD95" s="898"/>
      <c r="CE95" s="898"/>
      <c r="CF95" s="898"/>
      <c r="CG95" s="903"/>
      <c r="CH95" s="900"/>
      <c r="CI95" s="901"/>
      <c r="CJ95" s="901"/>
      <c r="CK95" s="901"/>
      <c r="CL95" s="902"/>
      <c r="CM95" s="900"/>
      <c r="CN95" s="901"/>
      <c r="CO95" s="901"/>
      <c r="CP95" s="901"/>
      <c r="CQ95" s="902"/>
      <c r="CR95" s="900"/>
      <c r="CS95" s="901"/>
      <c r="CT95" s="901"/>
      <c r="CU95" s="901"/>
      <c r="CV95" s="902"/>
      <c r="CW95" s="900"/>
      <c r="CX95" s="901"/>
      <c r="CY95" s="901"/>
      <c r="CZ95" s="901"/>
      <c r="DA95" s="902"/>
      <c r="DB95" s="900"/>
      <c r="DC95" s="901"/>
      <c r="DD95" s="901"/>
      <c r="DE95" s="901"/>
      <c r="DF95" s="902"/>
      <c r="DG95" s="900"/>
      <c r="DH95" s="901"/>
      <c r="DI95" s="901"/>
      <c r="DJ95" s="901"/>
      <c r="DK95" s="902"/>
      <c r="DL95" s="900"/>
      <c r="DM95" s="901"/>
      <c r="DN95" s="901"/>
      <c r="DO95" s="901"/>
      <c r="DP95" s="902"/>
      <c r="DQ95" s="900"/>
      <c r="DR95" s="901"/>
      <c r="DS95" s="901"/>
      <c r="DT95" s="901"/>
      <c r="DU95" s="902"/>
      <c r="DV95" s="897"/>
      <c r="DW95" s="898"/>
      <c r="DX95" s="898"/>
      <c r="DY95" s="898"/>
      <c r="DZ95" s="899"/>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97"/>
      <c r="BT96" s="898"/>
      <c r="BU96" s="898"/>
      <c r="BV96" s="898"/>
      <c r="BW96" s="898"/>
      <c r="BX96" s="898"/>
      <c r="BY96" s="898"/>
      <c r="BZ96" s="898"/>
      <c r="CA96" s="898"/>
      <c r="CB96" s="898"/>
      <c r="CC96" s="898"/>
      <c r="CD96" s="898"/>
      <c r="CE96" s="898"/>
      <c r="CF96" s="898"/>
      <c r="CG96" s="903"/>
      <c r="CH96" s="900"/>
      <c r="CI96" s="901"/>
      <c r="CJ96" s="901"/>
      <c r="CK96" s="901"/>
      <c r="CL96" s="902"/>
      <c r="CM96" s="900"/>
      <c r="CN96" s="901"/>
      <c r="CO96" s="901"/>
      <c r="CP96" s="901"/>
      <c r="CQ96" s="902"/>
      <c r="CR96" s="900"/>
      <c r="CS96" s="901"/>
      <c r="CT96" s="901"/>
      <c r="CU96" s="901"/>
      <c r="CV96" s="902"/>
      <c r="CW96" s="900"/>
      <c r="CX96" s="901"/>
      <c r="CY96" s="901"/>
      <c r="CZ96" s="901"/>
      <c r="DA96" s="902"/>
      <c r="DB96" s="900"/>
      <c r="DC96" s="901"/>
      <c r="DD96" s="901"/>
      <c r="DE96" s="901"/>
      <c r="DF96" s="902"/>
      <c r="DG96" s="900"/>
      <c r="DH96" s="901"/>
      <c r="DI96" s="901"/>
      <c r="DJ96" s="901"/>
      <c r="DK96" s="902"/>
      <c r="DL96" s="900"/>
      <c r="DM96" s="901"/>
      <c r="DN96" s="901"/>
      <c r="DO96" s="901"/>
      <c r="DP96" s="902"/>
      <c r="DQ96" s="900"/>
      <c r="DR96" s="901"/>
      <c r="DS96" s="901"/>
      <c r="DT96" s="901"/>
      <c r="DU96" s="902"/>
      <c r="DV96" s="897"/>
      <c r="DW96" s="898"/>
      <c r="DX96" s="898"/>
      <c r="DY96" s="898"/>
      <c r="DZ96" s="899"/>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97"/>
      <c r="BT97" s="898"/>
      <c r="BU97" s="898"/>
      <c r="BV97" s="898"/>
      <c r="BW97" s="898"/>
      <c r="BX97" s="898"/>
      <c r="BY97" s="898"/>
      <c r="BZ97" s="898"/>
      <c r="CA97" s="898"/>
      <c r="CB97" s="898"/>
      <c r="CC97" s="898"/>
      <c r="CD97" s="898"/>
      <c r="CE97" s="898"/>
      <c r="CF97" s="898"/>
      <c r="CG97" s="903"/>
      <c r="CH97" s="900"/>
      <c r="CI97" s="901"/>
      <c r="CJ97" s="901"/>
      <c r="CK97" s="901"/>
      <c r="CL97" s="902"/>
      <c r="CM97" s="900"/>
      <c r="CN97" s="901"/>
      <c r="CO97" s="901"/>
      <c r="CP97" s="901"/>
      <c r="CQ97" s="902"/>
      <c r="CR97" s="900"/>
      <c r="CS97" s="901"/>
      <c r="CT97" s="901"/>
      <c r="CU97" s="901"/>
      <c r="CV97" s="902"/>
      <c r="CW97" s="900"/>
      <c r="CX97" s="901"/>
      <c r="CY97" s="901"/>
      <c r="CZ97" s="901"/>
      <c r="DA97" s="902"/>
      <c r="DB97" s="900"/>
      <c r="DC97" s="901"/>
      <c r="DD97" s="901"/>
      <c r="DE97" s="901"/>
      <c r="DF97" s="902"/>
      <c r="DG97" s="900"/>
      <c r="DH97" s="901"/>
      <c r="DI97" s="901"/>
      <c r="DJ97" s="901"/>
      <c r="DK97" s="902"/>
      <c r="DL97" s="900"/>
      <c r="DM97" s="901"/>
      <c r="DN97" s="901"/>
      <c r="DO97" s="901"/>
      <c r="DP97" s="902"/>
      <c r="DQ97" s="900"/>
      <c r="DR97" s="901"/>
      <c r="DS97" s="901"/>
      <c r="DT97" s="901"/>
      <c r="DU97" s="902"/>
      <c r="DV97" s="897"/>
      <c r="DW97" s="898"/>
      <c r="DX97" s="898"/>
      <c r="DY97" s="898"/>
      <c r="DZ97" s="899"/>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97"/>
      <c r="BT98" s="898"/>
      <c r="BU98" s="898"/>
      <c r="BV98" s="898"/>
      <c r="BW98" s="898"/>
      <c r="BX98" s="898"/>
      <c r="BY98" s="898"/>
      <c r="BZ98" s="898"/>
      <c r="CA98" s="898"/>
      <c r="CB98" s="898"/>
      <c r="CC98" s="898"/>
      <c r="CD98" s="898"/>
      <c r="CE98" s="898"/>
      <c r="CF98" s="898"/>
      <c r="CG98" s="903"/>
      <c r="CH98" s="900"/>
      <c r="CI98" s="901"/>
      <c r="CJ98" s="901"/>
      <c r="CK98" s="901"/>
      <c r="CL98" s="902"/>
      <c r="CM98" s="900"/>
      <c r="CN98" s="901"/>
      <c r="CO98" s="901"/>
      <c r="CP98" s="901"/>
      <c r="CQ98" s="902"/>
      <c r="CR98" s="900"/>
      <c r="CS98" s="901"/>
      <c r="CT98" s="901"/>
      <c r="CU98" s="901"/>
      <c r="CV98" s="902"/>
      <c r="CW98" s="900"/>
      <c r="CX98" s="901"/>
      <c r="CY98" s="901"/>
      <c r="CZ98" s="901"/>
      <c r="DA98" s="902"/>
      <c r="DB98" s="900"/>
      <c r="DC98" s="901"/>
      <c r="DD98" s="901"/>
      <c r="DE98" s="901"/>
      <c r="DF98" s="902"/>
      <c r="DG98" s="900"/>
      <c r="DH98" s="901"/>
      <c r="DI98" s="901"/>
      <c r="DJ98" s="901"/>
      <c r="DK98" s="902"/>
      <c r="DL98" s="900"/>
      <c r="DM98" s="901"/>
      <c r="DN98" s="901"/>
      <c r="DO98" s="901"/>
      <c r="DP98" s="902"/>
      <c r="DQ98" s="900"/>
      <c r="DR98" s="901"/>
      <c r="DS98" s="901"/>
      <c r="DT98" s="901"/>
      <c r="DU98" s="902"/>
      <c r="DV98" s="897"/>
      <c r="DW98" s="898"/>
      <c r="DX98" s="898"/>
      <c r="DY98" s="898"/>
      <c r="DZ98" s="899"/>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97"/>
      <c r="BT99" s="898"/>
      <c r="BU99" s="898"/>
      <c r="BV99" s="898"/>
      <c r="BW99" s="898"/>
      <c r="BX99" s="898"/>
      <c r="BY99" s="898"/>
      <c r="BZ99" s="898"/>
      <c r="CA99" s="898"/>
      <c r="CB99" s="898"/>
      <c r="CC99" s="898"/>
      <c r="CD99" s="898"/>
      <c r="CE99" s="898"/>
      <c r="CF99" s="898"/>
      <c r="CG99" s="903"/>
      <c r="CH99" s="900"/>
      <c r="CI99" s="901"/>
      <c r="CJ99" s="901"/>
      <c r="CK99" s="901"/>
      <c r="CL99" s="902"/>
      <c r="CM99" s="900"/>
      <c r="CN99" s="901"/>
      <c r="CO99" s="901"/>
      <c r="CP99" s="901"/>
      <c r="CQ99" s="902"/>
      <c r="CR99" s="900"/>
      <c r="CS99" s="901"/>
      <c r="CT99" s="901"/>
      <c r="CU99" s="901"/>
      <c r="CV99" s="902"/>
      <c r="CW99" s="900"/>
      <c r="CX99" s="901"/>
      <c r="CY99" s="901"/>
      <c r="CZ99" s="901"/>
      <c r="DA99" s="902"/>
      <c r="DB99" s="900"/>
      <c r="DC99" s="901"/>
      <c r="DD99" s="901"/>
      <c r="DE99" s="901"/>
      <c r="DF99" s="902"/>
      <c r="DG99" s="900"/>
      <c r="DH99" s="901"/>
      <c r="DI99" s="901"/>
      <c r="DJ99" s="901"/>
      <c r="DK99" s="902"/>
      <c r="DL99" s="900"/>
      <c r="DM99" s="901"/>
      <c r="DN99" s="901"/>
      <c r="DO99" s="901"/>
      <c r="DP99" s="902"/>
      <c r="DQ99" s="900"/>
      <c r="DR99" s="901"/>
      <c r="DS99" s="901"/>
      <c r="DT99" s="901"/>
      <c r="DU99" s="902"/>
      <c r="DV99" s="897"/>
      <c r="DW99" s="898"/>
      <c r="DX99" s="898"/>
      <c r="DY99" s="898"/>
      <c r="DZ99" s="899"/>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97"/>
      <c r="BT100" s="898"/>
      <c r="BU100" s="898"/>
      <c r="BV100" s="898"/>
      <c r="BW100" s="898"/>
      <c r="BX100" s="898"/>
      <c r="BY100" s="898"/>
      <c r="BZ100" s="898"/>
      <c r="CA100" s="898"/>
      <c r="CB100" s="898"/>
      <c r="CC100" s="898"/>
      <c r="CD100" s="898"/>
      <c r="CE100" s="898"/>
      <c r="CF100" s="898"/>
      <c r="CG100" s="903"/>
      <c r="CH100" s="900"/>
      <c r="CI100" s="901"/>
      <c r="CJ100" s="901"/>
      <c r="CK100" s="901"/>
      <c r="CL100" s="902"/>
      <c r="CM100" s="900"/>
      <c r="CN100" s="901"/>
      <c r="CO100" s="901"/>
      <c r="CP100" s="901"/>
      <c r="CQ100" s="902"/>
      <c r="CR100" s="900"/>
      <c r="CS100" s="901"/>
      <c r="CT100" s="901"/>
      <c r="CU100" s="901"/>
      <c r="CV100" s="902"/>
      <c r="CW100" s="900"/>
      <c r="CX100" s="901"/>
      <c r="CY100" s="901"/>
      <c r="CZ100" s="901"/>
      <c r="DA100" s="902"/>
      <c r="DB100" s="900"/>
      <c r="DC100" s="901"/>
      <c r="DD100" s="901"/>
      <c r="DE100" s="901"/>
      <c r="DF100" s="902"/>
      <c r="DG100" s="900"/>
      <c r="DH100" s="901"/>
      <c r="DI100" s="901"/>
      <c r="DJ100" s="901"/>
      <c r="DK100" s="902"/>
      <c r="DL100" s="900"/>
      <c r="DM100" s="901"/>
      <c r="DN100" s="901"/>
      <c r="DO100" s="901"/>
      <c r="DP100" s="902"/>
      <c r="DQ100" s="900"/>
      <c r="DR100" s="901"/>
      <c r="DS100" s="901"/>
      <c r="DT100" s="901"/>
      <c r="DU100" s="902"/>
      <c r="DV100" s="897"/>
      <c r="DW100" s="898"/>
      <c r="DX100" s="898"/>
      <c r="DY100" s="898"/>
      <c r="DZ100" s="899"/>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97"/>
      <c r="BT101" s="898"/>
      <c r="BU101" s="898"/>
      <c r="BV101" s="898"/>
      <c r="BW101" s="898"/>
      <c r="BX101" s="898"/>
      <c r="BY101" s="898"/>
      <c r="BZ101" s="898"/>
      <c r="CA101" s="898"/>
      <c r="CB101" s="898"/>
      <c r="CC101" s="898"/>
      <c r="CD101" s="898"/>
      <c r="CE101" s="898"/>
      <c r="CF101" s="898"/>
      <c r="CG101" s="903"/>
      <c r="CH101" s="900"/>
      <c r="CI101" s="901"/>
      <c r="CJ101" s="901"/>
      <c r="CK101" s="901"/>
      <c r="CL101" s="902"/>
      <c r="CM101" s="900"/>
      <c r="CN101" s="901"/>
      <c r="CO101" s="901"/>
      <c r="CP101" s="901"/>
      <c r="CQ101" s="902"/>
      <c r="CR101" s="900"/>
      <c r="CS101" s="901"/>
      <c r="CT101" s="901"/>
      <c r="CU101" s="901"/>
      <c r="CV101" s="902"/>
      <c r="CW101" s="900"/>
      <c r="CX101" s="901"/>
      <c r="CY101" s="901"/>
      <c r="CZ101" s="901"/>
      <c r="DA101" s="902"/>
      <c r="DB101" s="900"/>
      <c r="DC101" s="901"/>
      <c r="DD101" s="901"/>
      <c r="DE101" s="901"/>
      <c r="DF101" s="902"/>
      <c r="DG101" s="900"/>
      <c r="DH101" s="901"/>
      <c r="DI101" s="901"/>
      <c r="DJ101" s="901"/>
      <c r="DK101" s="902"/>
      <c r="DL101" s="900"/>
      <c r="DM101" s="901"/>
      <c r="DN101" s="901"/>
      <c r="DO101" s="901"/>
      <c r="DP101" s="902"/>
      <c r="DQ101" s="900"/>
      <c r="DR101" s="901"/>
      <c r="DS101" s="901"/>
      <c r="DT101" s="901"/>
      <c r="DU101" s="902"/>
      <c r="DV101" s="897"/>
      <c r="DW101" s="898"/>
      <c r="DX101" s="898"/>
      <c r="DY101" s="898"/>
      <c r="DZ101" s="899"/>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824" t="s">
        <v>396</v>
      </c>
      <c r="BS102" s="825"/>
      <c r="BT102" s="825"/>
      <c r="BU102" s="825"/>
      <c r="BV102" s="825"/>
      <c r="BW102" s="825"/>
      <c r="BX102" s="825"/>
      <c r="BY102" s="825"/>
      <c r="BZ102" s="825"/>
      <c r="CA102" s="825"/>
      <c r="CB102" s="825"/>
      <c r="CC102" s="825"/>
      <c r="CD102" s="825"/>
      <c r="CE102" s="825"/>
      <c r="CF102" s="825"/>
      <c r="CG102" s="826"/>
      <c r="CH102" s="923"/>
      <c r="CI102" s="924"/>
      <c r="CJ102" s="924"/>
      <c r="CK102" s="924"/>
      <c r="CL102" s="925"/>
      <c r="CM102" s="923"/>
      <c r="CN102" s="924"/>
      <c r="CO102" s="924"/>
      <c r="CP102" s="924"/>
      <c r="CQ102" s="925"/>
      <c r="CR102" s="926"/>
      <c r="CS102" s="890"/>
      <c r="CT102" s="890"/>
      <c r="CU102" s="890"/>
      <c r="CV102" s="927"/>
      <c r="CW102" s="926"/>
      <c r="CX102" s="890"/>
      <c r="CY102" s="890"/>
      <c r="CZ102" s="890"/>
      <c r="DA102" s="927"/>
      <c r="DB102" s="926"/>
      <c r="DC102" s="890"/>
      <c r="DD102" s="890"/>
      <c r="DE102" s="890"/>
      <c r="DF102" s="927"/>
      <c r="DG102" s="926"/>
      <c r="DH102" s="890"/>
      <c r="DI102" s="890"/>
      <c r="DJ102" s="890"/>
      <c r="DK102" s="927"/>
      <c r="DL102" s="926"/>
      <c r="DM102" s="890"/>
      <c r="DN102" s="890"/>
      <c r="DO102" s="890"/>
      <c r="DP102" s="927"/>
      <c r="DQ102" s="926"/>
      <c r="DR102" s="890"/>
      <c r="DS102" s="890"/>
      <c r="DT102" s="890"/>
      <c r="DU102" s="927"/>
      <c r="DV102" s="824"/>
      <c r="DW102" s="825"/>
      <c r="DX102" s="825"/>
      <c r="DY102" s="825"/>
      <c r="DZ102" s="950"/>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1" t="s">
        <v>397</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2" t="s">
        <v>398</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399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3" t="s">
        <v>401</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402</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24" customFormat="1" ht="26.25" customHeight="1" x14ac:dyDescent="0.2">
      <c r="A109" s="948" t="s">
        <v>403</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404</v>
      </c>
      <c r="AB109" s="929"/>
      <c r="AC109" s="929"/>
      <c r="AD109" s="929"/>
      <c r="AE109" s="930"/>
      <c r="AF109" s="928" t="s">
        <v>405</v>
      </c>
      <c r="AG109" s="929"/>
      <c r="AH109" s="929"/>
      <c r="AI109" s="929"/>
      <c r="AJ109" s="930"/>
      <c r="AK109" s="928" t="s">
        <v>294</v>
      </c>
      <c r="AL109" s="929"/>
      <c r="AM109" s="929"/>
      <c r="AN109" s="929"/>
      <c r="AO109" s="930"/>
      <c r="AP109" s="928" t="s">
        <v>406</v>
      </c>
      <c r="AQ109" s="929"/>
      <c r="AR109" s="929"/>
      <c r="AS109" s="929"/>
      <c r="AT109" s="931"/>
      <c r="AU109" s="948" t="s">
        <v>403</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404</v>
      </c>
      <c r="BR109" s="929"/>
      <c r="BS109" s="929"/>
      <c r="BT109" s="929"/>
      <c r="BU109" s="930"/>
      <c r="BV109" s="928" t="s">
        <v>405</v>
      </c>
      <c r="BW109" s="929"/>
      <c r="BX109" s="929"/>
      <c r="BY109" s="929"/>
      <c r="BZ109" s="930"/>
      <c r="CA109" s="928" t="s">
        <v>294</v>
      </c>
      <c r="CB109" s="929"/>
      <c r="CC109" s="929"/>
      <c r="CD109" s="929"/>
      <c r="CE109" s="930"/>
      <c r="CF109" s="949" t="s">
        <v>406</v>
      </c>
      <c r="CG109" s="949"/>
      <c r="CH109" s="949"/>
      <c r="CI109" s="949"/>
      <c r="CJ109" s="949"/>
      <c r="CK109" s="928" t="s">
        <v>407</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404</v>
      </c>
      <c r="DH109" s="929"/>
      <c r="DI109" s="929"/>
      <c r="DJ109" s="929"/>
      <c r="DK109" s="930"/>
      <c r="DL109" s="928" t="s">
        <v>405</v>
      </c>
      <c r="DM109" s="929"/>
      <c r="DN109" s="929"/>
      <c r="DO109" s="929"/>
      <c r="DP109" s="930"/>
      <c r="DQ109" s="928" t="s">
        <v>294</v>
      </c>
      <c r="DR109" s="929"/>
      <c r="DS109" s="929"/>
      <c r="DT109" s="929"/>
      <c r="DU109" s="930"/>
      <c r="DV109" s="928" t="s">
        <v>406</v>
      </c>
      <c r="DW109" s="929"/>
      <c r="DX109" s="929"/>
      <c r="DY109" s="929"/>
      <c r="DZ109" s="931"/>
    </row>
    <row r="110" spans="1:131" s="224" customFormat="1" ht="26.25" customHeight="1" x14ac:dyDescent="0.2">
      <c r="A110" s="932" t="s">
        <v>408</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4077075</v>
      </c>
      <c r="AB110" s="936"/>
      <c r="AC110" s="936"/>
      <c r="AD110" s="936"/>
      <c r="AE110" s="937"/>
      <c r="AF110" s="938">
        <v>4390718</v>
      </c>
      <c r="AG110" s="936"/>
      <c r="AH110" s="936"/>
      <c r="AI110" s="936"/>
      <c r="AJ110" s="937"/>
      <c r="AK110" s="938">
        <v>4453627</v>
      </c>
      <c r="AL110" s="936"/>
      <c r="AM110" s="936"/>
      <c r="AN110" s="936"/>
      <c r="AO110" s="937"/>
      <c r="AP110" s="939">
        <v>25.3</v>
      </c>
      <c r="AQ110" s="940"/>
      <c r="AR110" s="940"/>
      <c r="AS110" s="940"/>
      <c r="AT110" s="941"/>
      <c r="AU110" s="942" t="s">
        <v>69</v>
      </c>
      <c r="AV110" s="943"/>
      <c r="AW110" s="943"/>
      <c r="AX110" s="943"/>
      <c r="AY110" s="943"/>
      <c r="AZ110" s="965" t="s">
        <v>409</v>
      </c>
      <c r="BA110" s="933"/>
      <c r="BB110" s="933"/>
      <c r="BC110" s="933"/>
      <c r="BD110" s="933"/>
      <c r="BE110" s="933"/>
      <c r="BF110" s="933"/>
      <c r="BG110" s="933"/>
      <c r="BH110" s="933"/>
      <c r="BI110" s="933"/>
      <c r="BJ110" s="933"/>
      <c r="BK110" s="933"/>
      <c r="BL110" s="933"/>
      <c r="BM110" s="933"/>
      <c r="BN110" s="933"/>
      <c r="BO110" s="933"/>
      <c r="BP110" s="934"/>
      <c r="BQ110" s="966">
        <v>46195041</v>
      </c>
      <c r="BR110" s="967"/>
      <c r="BS110" s="967"/>
      <c r="BT110" s="967"/>
      <c r="BU110" s="967"/>
      <c r="BV110" s="967">
        <v>44678452</v>
      </c>
      <c r="BW110" s="967"/>
      <c r="BX110" s="967"/>
      <c r="BY110" s="967"/>
      <c r="BZ110" s="967"/>
      <c r="CA110" s="967">
        <v>43288301</v>
      </c>
      <c r="CB110" s="967"/>
      <c r="CC110" s="967"/>
      <c r="CD110" s="967"/>
      <c r="CE110" s="967"/>
      <c r="CF110" s="980">
        <v>245.9</v>
      </c>
      <c r="CG110" s="981"/>
      <c r="CH110" s="981"/>
      <c r="CI110" s="981"/>
      <c r="CJ110" s="981"/>
      <c r="CK110" s="982" t="s">
        <v>410</v>
      </c>
      <c r="CL110" s="983"/>
      <c r="CM110" s="965" t="s">
        <v>411</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24" customFormat="1" ht="26.25" customHeight="1" x14ac:dyDescent="0.2">
      <c r="A111" s="970" t="s">
        <v>412</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413</v>
      </c>
      <c r="BA111" s="959"/>
      <c r="BB111" s="959"/>
      <c r="BC111" s="959"/>
      <c r="BD111" s="959"/>
      <c r="BE111" s="959"/>
      <c r="BF111" s="959"/>
      <c r="BG111" s="959"/>
      <c r="BH111" s="959"/>
      <c r="BI111" s="959"/>
      <c r="BJ111" s="959"/>
      <c r="BK111" s="959"/>
      <c r="BL111" s="959"/>
      <c r="BM111" s="959"/>
      <c r="BN111" s="959"/>
      <c r="BO111" s="959"/>
      <c r="BP111" s="960"/>
      <c r="BQ111" s="961">
        <v>2943931</v>
      </c>
      <c r="BR111" s="962"/>
      <c r="BS111" s="962"/>
      <c r="BT111" s="962"/>
      <c r="BU111" s="962"/>
      <c r="BV111" s="962">
        <v>2675563</v>
      </c>
      <c r="BW111" s="962"/>
      <c r="BX111" s="962"/>
      <c r="BY111" s="962"/>
      <c r="BZ111" s="962"/>
      <c r="CA111" s="962">
        <v>3161835</v>
      </c>
      <c r="CB111" s="962"/>
      <c r="CC111" s="962"/>
      <c r="CD111" s="962"/>
      <c r="CE111" s="962"/>
      <c r="CF111" s="956">
        <v>18</v>
      </c>
      <c r="CG111" s="957"/>
      <c r="CH111" s="957"/>
      <c r="CI111" s="957"/>
      <c r="CJ111" s="957"/>
      <c r="CK111" s="984"/>
      <c r="CL111" s="985"/>
      <c r="CM111" s="958" t="s">
        <v>414</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24" customFormat="1" ht="26.25" customHeight="1" x14ac:dyDescent="0.2">
      <c r="A112" s="991" t="s">
        <v>415</v>
      </c>
      <c r="B112" s="992"/>
      <c r="C112" s="959" t="s">
        <v>416</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7" t="s">
        <v>122</v>
      </c>
      <c r="AB112" s="998"/>
      <c r="AC112" s="998"/>
      <c r="AD112" s="998"/>
      <c r="AE112" s="999"/>
      <c r="AF112" s="1000" t="s">
        <v>122</v>
      </c>
      <c r="AG112" s="998"/>
      <c r="AH112" s="998"/>
      <c r="AI112" s="998"/>
      <c r="AJ112" s="999"/>
      <c r="AK112" s="1000" t="s">
        <v>122</v>
      </c>
      <c r="AL112" s="998"/>
      <c r="AM112" s="998"/>
      <c r="AN112" s="998"/>
      <c r="AO112" s="999"/>
      <c r="AP112" s="988" t="s">
        <v>122</v>
      </c>
      <c r="AQ112" s="989"/>
      <c r="AR112" s="989"/>
      <c r="AS112" s="989"/>
      <c r="AT112" s="990"/>
      <c r="AU112" s="944"/>
      <c r="AV112" s="945"/>
      <c r="AW112" s="945"/>
      <c r="AX112" s="945"/>
      <c r="AY112" s="945"/>
      <c r="AZ112" s="958" t="s">
        <v>417</v>
      </c>
      <c r="BA112" s="959"/>
      <c r="BB112" s="959"/>
      <c r="BC112" s="959"/>
      <c r="BD112" s="959"/>
      <c r="BE112" s="959"/>
      <c r="BF112" s="959"/>
      <c r="BG112" s="959"/>
      <c r="BH112" s="959"/>
      <c r="BI112" s="959"/>
      <c r="BJ112" s="959"/>
      <c r="BK112" s="959"/>
      <c r="BL112" s="959"/>
      <c r="BM112" s="959"/>
      <c r="BN112" s="959"/>
      <c r="BO112" s="959"/>
      <c r="BP112" s="960"/>
      <c r="BQ112" s="961">
        <v>17878231</v>
      </c>
      <c r="BR112" s="962"/>
      <c r="BS112" s="962"/>
      <c r="BT112" s="962"/>
      <c r="BU112" s="962"/>
      <c r="BV112" s="962">
        <v>17207160</v>
      </c>
      <c r="BW112" s="962"/>
      <c r="BX112" s="962"/>
      <c r="BY112" s="962"/>
      <c r="BZ112" s="962"/>
      <c r="CA112" s="962">
        <v>17159109</v>
      </c>
      <c r="CB112" s="962"/>
      <c r="CC112" s="962"/>
      <c r="CD112" s="962"/>
      <c r="CE112" s="962"/>
      <c r="CF112" s="956">
        <v>97.5</v>
      </c>
      <c r="CG112" s="957"/>
      <c r="CH112" s="957"/>
      <c r="CI112" s="957"/>
      <c r="CJ112" s="957"/>
      <c r="CK112" s="984"/>
      <c r="CL112" s="985"/>
      <c r="CM112" s="958" t="s">
        <v>418</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v>152893</v>
      </c>
      <c r="DH112" s="962"/>
      <c r="DI112" s="962"/>
      <c r="DJ112" s="962"/>
      <c r="DK112" s="962"/>
      <c r="DL112" s="962" t="s">
        <v>122</v>
      </c>
      <c r="DM112" s="962"/>
      <c r="DN112" s="962"/>
      <c r="DO112" s="962"/>
      <c r="DP112" s="962"/>
      <c r="DQ112" s="962">
        <v>1188</v>
      </c>
      <c r="DR112" s="962"/>
      <c r="DS112" s="962"/>
      <c r="DT112" s="962"/>
      <c r="DU112" s="962"/>
      <c r="DV112" s="963">
        <v>0</v>
      </c>
      <c r="DW112" s="963"/>
      <c r="DX112" s="963"/>
      <c r="DY112" s="963"/>
      <c r="DZ112" s="964"/>
    </row>
    <row r="113" spans="1:130" s="224" customFormat="1" ht="26.25" customHeight="1" x14ac:dyDescent="0.2">
      <c r="A113" s="993"/>
      <c r="B113" s="994"/>
      <c r="C113" s="959" t="s">
        <v>419</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1192813</v>
      </c>
      <c r="AB113" s="974"/>
      <c r="AC113" s="974"/>
      <c r="AD113" s="974"/>
      <c r="AE113" s="975"/>
      <c r="AF113" s="976">
        <v>1050465</v>
      </c>
      <c r="AG113" s="974"/>
      <c r="AH113" s="974"/>
      <c r="AI113" s="974"/>
      <c r="AJ113" s="975"/>
      <c r="AK113" s="976">
        <v>878826</v>
      </c>
      <c r="AL113" s="974"/>
      <c r="AM113" s="974"/>
      <c r="AN113" s="974"/>
      <c r="AO113" s="975"/>
      <c r="AP113" s="977">
        <v>5</v>
      </c>
      <c r="AQ113" s="978"/>
      <c r="AR113" s="978"/>
      <c r="AS113" s="978"/>
      <c r="AT113" s="979"/>
      <c r="AU113" s="944"/>
      <c r="AV113" s="945"/>
      <c r="AW113" s="945"/>
      <c r="AX113" s="945"/>
      <c r="AY113" s="945"/>
      <c r="AZ113" s="958" t="s">
        <v>420</v>
      </c>
      <c r="BA113" s="959"/>
      <c r="BB113" s="959"/>
      <c r="BC113" s="959"/>
      <c r="BD113" s="959"/>
      <c r="BE113" s="959"/>
      <c r="BF113" s="959"/>
      <c r="BG113" s="959"/>
      <c r="BH113" s="959"/>
      <c r="BI113" s="959"/>
      <c r="BJ113" s="959"/>
      <c r="BK113" s="959"/>
      <c r="BL113" s="959"/>
      <c r="BM113" s="959"/>
      <c r="BN113" s="959"/>
      <c r="BO113" s="959"/>
      <c r="BP113" s="960"/>
      <c r="BQ113" s="961">
        <v>6613419</v>
      </c>
      <c r="BR113" s="962"/>
      <c r="BS113" s="962"/>
      <c r="BT113" s="962"/>
      <c r="BU113" s="962"/>
      <c r="BV113" s="962">
        <v>6365285</v>
      </c>
      <c r="BW113" s="962"/>
      <c r="BX113" s="962"/>
      <c r="BY113" s="962"/>
      <c r="BZ113" s="962"/>
      <c r="CA113" s="962">
        <v>6429181</v>
      </c>
      <c r="CB113" s="962"/>
      <c r="CC113" s="962"/>
      <c r="CD113" s="962"/>
      <c r="CE113" s="962"/>
      <c r="CF113" s="956">
        <v>36.5</v>
      </c>
      <c r="CG113" s="957"/>
      <c r="CH113" s="957"/>
      <c r="CI113" s="957"/>
      <c r="CJ113" s="957"/>
      <c r="CK113" s="984"/>
      <c r="CL113" s="985"/>
      <c r="CM113" s="958" t="s">
        <v>421</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7" t="s">
        <v>122</v>
      </c>
      <c r="DH113" s="998"/>
      <c r="DI113" s="998"/>
      <c r="DJ113" s="998"/>
      <c r="DK113" s="999"/>
      <c r="DL113" s="1000" t="s">
        <v>122</v>
      </c>
      <c r="DM113" s="998"/>
      <c r="DN113" s="998"/>
      <c r="DO113" s="998"/>
      <c r="DP113" s="999"/>
      <c r="DQ113" s="1000" t="s">
        <v>122</v>
      </c>
      <c r="DR113" s="998"/>
      <c r="DS113" s="998"/>
      <c r="DT113" s="998"/>
      <c r="DU113" s="999"/>
      <c r="DV113" s="988" t="s">
        <v>122</v>
      </c>
      <c r="DW113" s="989"/>
      <c r="DX113" s="989"/>
      <c r="DY113" s="989"/>
      <c r="DZ113" s="990"/>
    </row>
    <row r="114" spans="1:130" s="224" customFormat="1" ht="26.25" customHeight="1" x14ac:dyDescent="0.2">
      <c r="A114" s="993"/>
      <c r="B114" s="994"/>
      <c r="C114" s="959" t="s">
        <v>422</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7">
        <v>264020</v>
      </c>
      <c r="AB114" s="998"/>
      <c r="AC114" s="998"/>
      <c r="AD114" s="998"/>
      <c r="AE114" s="999"/>
      <c r="AF114" s="1000">
        <v>329325</v>
      </c>
      <c r="AG114" s="998"/>
      <c r="AH114" s="998"/>
      <c r="AI114" s="998"/>
      <c r="AJ114" s="999"/>
      <c r="AK114" s="1000">
        <v>409339</v>
      </c>
      <c r="AL114" s="998"/>
      <c r="AM114" s="998"/>
      <c r="AN114" s="998"/>
      <c r="AO114" s="999"/>
      <c r="AP114" s="988">
        <v>2.2999999999999998</v>
      </c>
      <c r="AQ114" s="989"/>
      <c r="AR114" s="989"/>
      <c r="AS114" s="989"/>
      <c r="AT114" s="990"/>
      <c r="AU114" s="944"/>
      <c r="AV114" s="945"/>
      <c r="AW114" s="945"/>
      <c r="AX114" s="945"/>
      <c r="AY114" s="945"/>
      <c r="AZ114" s="958" t="s">
        <v>423</v>
      </c>
      <c r="BA114" s="959"/>
      <c r="BB114" s="959"/>
      <c r="BC114" s="959"/>
      <c r="BD114" s="959"/>
      <c r="BE114" s="959"/>
      <c r="BF114" s="959"/>
      <c r="BG114" s="959"/>
      <c r="BH114" s="959"/>
      <c r="BI114" s="959"/>
      <c r="BJ114" s="959"/>
      <c r="BK114" s="959"/>
      <c r="BL114" s="959"/>
      <c r="BM114" s="959"/>
      <c r="BN114" s="959"/>
      <c r="BO114" s="959"/>
      <c r="BP114" s="960"/>
      <c r="BQ114" s="961">
        <v>3792285</v>
      </c>
      <c r="BR114" s="962"/>
      <c r="BS114" s="962"/>
      <c r="BT114" s="962"/>
      <c r="BU114" s="962"/>
      <c r="BV114" s="962">
        <v>3730906</v>
      </c>
      <c r="BW114" s="962"/>
      <c r="BX114" s="962"/>
      <c r="BY114" s="962"/>
      <c r="BZ114" s="962"/>
      <c r="CA114" s="962">
        <v>3930344</v>
      </c>
      <c r="CB114" s="962"/>
      <c r="CC114" s="962"/>
      <c r="CD114" s="962"/>
      <c r="CE114" s="962"/>
      <c r="CF114" s="956">
        <v>22.3</v>
      </c>
      <c r="CG114" s="957"/>
      <c r="CH114" s="957"/>
      <c r="CI114" s="957"/>
      <c r="CJ114" s="957"/>
      <c r="CK114" s="984"/>
      <c r="CL114" s="985"/>
      <c r="CM114" s="958" t="s">
        <v>424</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7" t="s">
        <v>122</v>
      </c>
      <c r="DH114" s="998"/>
      <c r="DI114" s="998"/>
      <c r="DJ114" s="998"/>
      <c r="DK114" s="999"/>
      <c r="DL114" s="1000" t="s">
        <v>122</v>
      </c>
      <c r="DM114" s="998"/>
      <c r="DN114" s="998"/>
      <c r="DO114" s="998"/>
      <c r="DP114" s="999"/>
      <c r="DQ114" s="1000" t="s">
        <v>122</v>
      </c>
      <c r="DR114" s="998"/>
      <c r="DS114" s="998"/>
      <c r="DT114" s="998"/>
      <c r="DU114" s="999"/>
      <c r="DV114" s="988" t="s">
        <v>122</v>
      </c>
      <c r="DW114" s="989"/>
      <c r="DX114" s="989"/>
      <c r="DY114" s="989"/>
      <c r="DZ114" s="990"/>
    </row>
    <row r="115" spans="1:130" s="224" customFormat="1" ht="26.25" customHeight="1" x14ac:dyDescent="0.2">
      <c r="A115" s="993"/>
      <c r="B115" s="994"/>
      <c r="C115" s="959" t="s">
        <v>425</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155774</v>
      </c>
      <c r="AB115" s="974"/>
      <c r="AC115" s="974"/>
      <c r="AD115" s="974"/>
      <c r="AE115" s="975"/>
      <c r="AF115" s="976">
        <v>155774</v>
      </c>
      <c r="AG115" s="974"/>
      <c r="AH115" s="974"/>
      <c r="AI115" s="974"/>
      <c r="AJ115" s="975"/>
      <c r="AK115" s="976">
        <v>2881</v>
      </c>
      <c r="AL115" s="974"/>
      <c r="AM115" s="974"/>
      <c r="AN115" s="974"/>
      <c r="AO115" s="975"/>
      <c r="AP115" s="977">
        <v>0</v>
      </c>
      <c r="AQ115" s="978"/>
      <c r="AR115" s="978"/>
      <c r="AS115" s="978"/>
      <c r="AT115" s="979"/>
      <c r="AU115" s="944"/>
      <c r="AV115" s="945"/>
      <c r="AW115" s="945"/>
      <c r="AX115" s="945"/>
      <c r="AY115" s="945"/>
      <c r="AZ115" s="958" t="s">
        <v>426</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427</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7" t="s">
        <v>122</v>
      </c>
      <c r="DH115" s="998"/>
      <c r="DI115" s="998"/>
      <c r="DJ115" s="998"/>
      <c r="DK115" s="999"/>
      <c r="DL115" s="1000" t="s">
        <v>122</v>
      </c>
      <c r="DM115" s="998"/>
      <c r="DN115" s="998"/>
      <c r="DO115" s="998"/>
      <c r="DP115" s="999"/>
      <c r="DQ115" s="1000" t="s">
        <v>122</v>
      </c>
      <c r="DR115" s="998"/>
      <c r="DS115" s="998"/>
      <c r="DT115" s="998"/>
      <c r="DU115" s="999"/>
      <c r="DV115" s="988" t="s">
        <v>122</v>
      </c>
      <c r="DW115" s="989"/>
      <c r="DX115" s="989"/>
      <c r="DY115" s="989"/>
      <c r="DZ115" s="990"/>
    </row>
    <row r="116" spans="1:130" s="224" customFormat="1" ht="26.25" customHeight="1" x14ac:dyDescent="0.2">
      <c r="A116" s="995"/>
      <c r="B116" s="996"/>
      <c r="C116" s="1005" t="s">
        <v>428</v>
      </c>
      <c r="D116" s="1005"/>
      <c r="E116" s="1005"/>
      <c r="F116" s="1005"/>
      <c r="G116" s="1005"/>
      <c r="H116" s="1005"/>
      <c r="I116" s="1005"/>
      <c r="J116" s="1005"/>
      <c r="K116" s="1005"/>
      <c r="L116" s="1005"/>
      <c r="M116" s="1005"/>
      <c r="N116" s="1005"/>
      <c r="O116" s="1005"/>
      <c r="P116" s="1005"/>
      <c r="Q116" s="1005"/>
      <c r="R116" s="1005"/>
      <c r="S116" s="1005"/>
      <c r="T116" s="1005"/>
      <c r="U116" s="1005"/>
      <c r="V116" s="1005"/>
      <c r="W116" s="1005"/>
      <c r="X116" s="1005"/>
      <c r="Y116" s="1005"/>
      <c r="Z116" s="1006"/>
      <c r="AA116" s="997" t="s">
        <v>122</v>
      </c>
      <c r="AB116" s="998"/>
      <c r="AC116" s="998"/>
      <c r="AD116" s="998"/>
      <c r="AE116" s="999"/>
      <c r="AF116" s="1000" t="s">
        <v>122</v>
      </c>
      <c r="AG116" s="998"/>
      <c r="AH116" s="998"/>
      <c r="AI116" s="998"/>
      <c r="AJ116" s="999"/>
      <c r="AK116" s="1000" t="s">
        <v>122</v>
      </c>
      <c r="AL116" s="998"/>
      <c r="AM116" s="998"/>
      <c r="AN116" s="998"/>
      <c r="AO116" s="999"/>
      <c r="AP116" s="988" t="s">
        <v>122</v>
      </c>
      <c r="AQ116" s="989"/>
      <c r="AR116" s="989"/>
      <c r="AS116" s="989"/>
      <c r="AT116" s="990"/>
      <c r="AU116" s="944"/>
      <c r="AV116" s="945"/>
      <c r="AW116" s="945"/>
      <c r="AX116" s="945"/>
      <c r="AY116" s="945"/>
      <c r="AZ116" s="1118" t="s">
        <v>429</v>
      </c>
      <c r="BA116" s="1119"/>
      <c r="BB116" s="1119"/>
      <c r="BC116" s="1119"/>
      <c r="BD116" s="1119"/>
      <c r="BE116" s="1119"/>
      <c r="BF116" s="1119"/>
      <c r="BG116" s="1119"/>
      <c r="BH116" s="1119"/>
      <c r="BI116" s="1119"/>
      <c r="BJ116" s="1119"/>
      <c r="BK116" s="1119"/>
      <c r="BL116" s="1119"/>
      <c r="BM116" s="1119"/>
      <c r="BN116" s="1119"/>
      <c r="BO116" s="1119"/>
      <c r="BP116" s="1120"/>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430</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7" t="s">
        <v>122</v>
      </c>
      <c r="DH116" s="998"/>
      <c r="DI116" s="998"/>
      <c r="DJ116" s="998"/>
      <c r="DK116" s="999"/>
      <c r="DL116" s="1000" t="s">
        <v>122</v>
      </c>
      <c r="DM116" s="998"/>
      <c r="DN116" s="998"/>
      <c r="DO116" s="998"/>
      <c r="DP116" s="999"/>
      <c r="DQ116" s="1000" t="s">
        <v>122</v>
      </c>
      <c r="DR116" s="998"/>
      <c r="DS116" s="998"/>
      <c r="DT116" s="998"/>
      <c r="DU116" s="999"/>
      <c r="DV116" s="988" t="s">
        <v>122</v>
      </c>
      <c r="DW116" s="989"/>
      <c r="DX116" s="989"/>
      <c r="DY116" s="989"/>
      <c r="DZ116" s="990"/>
    </row>
    <row r="117" spans="1:130" s="224"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0" t="s">
        <v>431</v>
      </c>
      <c r="Z117" s="930"/>
      <c r="AA117" s="1011">
        <v>5689682</v>
      </c>
      <c r="AB117" s="1012"/>
      <c r="AC117" s="1012"/>
      <c r="AD117" s="1012"/>
      <c r="AE117" s="1013"/>
      <c r="AF117" s="1014">
        <v>5926282</v>
      </c>
      <c r="AG117" s="1012"/>
      <c r="AH117" s="1012"/>
      <c r="AI117" s="1012"/>
      <c r="AJ117" s="1013"/>
      <c r="AK117" s="1014">
        <v>5744673</v>
      </c>
      <c r="AL117" s="1012"/>
      <c r="AM117" s="1012"/>
      <c r="AN117" s="1012"/>
      <c r="AO117" s="1013"/>
      <c r="AP117" s="1015"/>
      <c r="AQ117" s="1016"/>
      <c r="AR117" s="1016"/>
      <c r="AS117" s="1016"/>
      <c r="AT117" s="1017"/>
      <c r="AU117" s="944"/>
      <c r="AV117" s="945"/>
      <c r="AW117" s="945"/>
      <c r="AX117" s="945"/>
      <c r="AY117" s="945"/>
      <c r="AZ117" s="1007" t="s">
        <v>432</v>
      </c>
      <c r="BA117" s="1008"/>
      <c r="BB117" s="1008"/>
      <c r="BC117" s="1008"/>
      <c r="BD117" s="1008"/>
      <c r="BE117" s="1008"/>
      <c r="BF117" s="1008"/>
      <c r="BG117" s="1008"/>
      <c r="BH117" s="1008"/>
      <c r="BI117" s="1008"/>
      <c r="BJ117" s="1008"/>
      <c r="BK117" s="1008"/>
      <c r="BL117" s="1008"/>
      <c r="BM117" s="1008"/>
      <c r="BN117" s="1008"/>
      <c r="BO117" s="1008"/>
      <c r="BP117" s="1009"/>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433</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7" t="s">
        <v>122</v>
      </c>
      <c r="DH117" s="998"/>
      <c r="DI117" s="998"/>
      <c r="DJ117" s="998"/>
      <c r="DK117" s="999"/>
      <c r="DL117" s="1000" t="s">
        <v>122</v>
      </c>
      <c r="DM117" s="998"/>
      <c r="DN117" s="998"/>
      <c r="DO117" s="998"/>
      <c r="DP117" s="999"/>
      <c r="DQ117" s="1000" t="s">
        <v>122</v>
      </c>
      <c r="DR117" s="998"/>
      <c r="DS117" s="998"/>
      <c r="DT117" s="998"/>
      <c r="DU117" s="999"/>
      <c r="DV117" s="988" t="s">
        <v>122</v>
      </c>
      <c r="DW117" s="989"/>
      <c r="DX117" s="989"/>
      <c r="DY117" s="989"/>
      <c r="DZ117" s="990"/>
    </row>
    <row r="118" spans="1:130" s="224" customFormat="1" ht="26.25" customHeight="1" x14ac:dyDescent="0.2">
      <c r="A118" s="948" t="s">
        <v>407</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404</v>
      </c>
      <c r="AB118" s="929"/>
      <c r="AC118" s="929"/>
      <c r="AD118" s="929"/>
      <c r="AE118" s="930"/>
      <c r="AF118" s="928" t="s">
        <v>405</v>
      </c>
      <c r="AG118" s="929"/>
      <c r="AH118" s="929"/>
      <c r="AI118" s="929"/>
      <c r="AJ118" s="930"/>
      <c r="AK118" s="928" t="s">
        <v>294</v>
      </c>
      <c r="AL118" s="929"/>
      <c r="AM118" s="929"/>
      <c r="AN118" s="929"/>
      <c r="AO118" s="930"/>
      <c r="AP118" s="1001" t="s">
        <v>406</v>
      </c>
      <c r="AQ118" s="1002"/>
      <c r="AR118" s="1002"/>
      <c r="AS118" s="1002"/>
      <c r="AT118" s="1003"/>
      <c r="AU118" s="944"/>
      <c r="AV118" s="945"/>
      <c r="AW118" s="945"/>
      <c r="AX118" s="945"/>
      <c r="AY118" s="945"/>
      <c r="AZ118" s="1004" t="s">
        <v>434</v>
      </c>
      <c r="BA118" s="1005"/>
      <c r="BB118" s="1005"/>
      <c r="BC118" s="1005"/>
      <c r="BD118" s="1005"/>
      <c r="BE118" s="1005"/>
      <c r="BF118" s="1005"/>
      <c r="BG118" s="1005"/>
      <c r="BH118" s="1005"/>
      <c r="BI118" s="1005"/>
      <c r="BJ118" s="1005"/>
      <c r="BK118" s="1005"/>
      <c r="BL118" s="1005"/>
      <c r="BM118" s="1005"/>
      <c r="BN118" s="1005"/>
      <c r="BO118" s="1005"/>
      <c r="BP118" s="1006"/>
      <c r="BQ118" s="1032" t="s">
        <v>122</v>
      </c>
      <c r="BR118" s="1033"/>
      <c r="BS118" s="1033"/>
      <c r="BT118" s="1033"/>
      <c r="BU118" s="1033"/>
      <c r="BV118" s="1033" t="s">
        <v>122</v>
      </c>
      <c r="BW118" s="1033"/>
      <c r="BX118" s="1033"/>
      <c r="BY118" s="1033"/>
      <c r="BZ118" s="1033"/>
      <c r="CA118" s="1033" t="s">
        <v>122</v>
      </c>
      <c r="CB118" s="1033"/>
      <c r="CC118" s="1033"/>
      <c r="CD118" s="1033"/>
      <c r="CE118" s="1033"/>
      <c r="CF118" s="956" t="s">
        <v>122</v>
      </c>
      <c r="CG118" s="957"/>
      <c r="CH118" s="957"/>
      <c r="CI118" s="957"/>
      <c r="CJ118" s="957"/>
      <c r="CK118" s="984"/>
      <c r="CL118" s="985"/>
      <c r="CM118" s="958" t="s">
        <v>435</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7" t="s">
        <v>122</v>
      </c>
      <c r="DH118" s="998"/>
      <c r="DI118" s="998"/>
      <c r="DJ118" s="998"/>
      <c r="DK118" s="999"/>
      <c r="DL118" s="1000" t="s">
        <v>122</v>
      </c>
      <c r="DM118" s="998"/>
      <c r="DN118" s="998"/>
      <c r="DO118" s="998"/>
      <c r="DP118" s="999"/>
      <c r="DQ118" s="1000" t="s">
        <v>122</v>
      </c>
      <c r="DR118" s="998"/>
      <c r="DS118" s="998"/>
      <c r="DT118" s="998"/>
      <c r="DU118" s="999"/>
      <c r="DV118" s="988" t="s">
        <v>122</v>
      </c>
      <c r="DW118" s="989"/>
      <c r="DX118" s="989"/>
      <c r="DY118" s="989"/>
      <c r="DZ118" s="990"/>
    </row>
    <row r="119" spans="1:130" s="224" customFormat="1" ht="26.25" customHeight="1" x14ac:dyDescent="0.2">
      <c r="A119" s="1097" t="s">
        <v>410</v>
      </c>
      <c r="B119" s="983"/>
      <c r="C119" s="965" t="s">
        <v>411</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47" t="s">
        <v>177</v>
      </c>
      <c r="BA119" s="247"/>
      <c r="BB119" s="247"/>
      <c r="BC119" s="247"/>
      <c r="BD119" s="247"/>
      <c r="BE119" s="247"/>
      <c r="BF119" s="247"/>
      <c r="BG119" s="247"/>
      <c r="BH119" s="247"/>
      <c r="BI119" s="247"/>
      <c r="BJ119" s="247"/>
      <c r="BK119" s="247"/>
      <c r="BL119" s="247"/>
      <c r="BM119" s="247"/>
      <c r="BN119" s="247"/>
      <c r="BO119" s="1010" t="s">
        <v>436</v>
      </c>
      <c r="BP119" s="1038"/>
      <c r="BQ119" s="1032">
        <v>77422907</v>
      </c>
      <c r="BR119" s="1033"/>
      <c r="BS119" s="1033"/>
      <c r="BT119" s="1033"/>
      <c r="BU119" s="1033"/>
      <c r="BV119" s="1033">
        <v>74657366</v>
      </c>
      <c r="BW119" s="1033"/>
      <c r="BX119" s="1033"/>
      <c r="BY119" s="1033"/>
      <c r="BZ119" s="1033"/>
      <c r="CA119" s="1033">
        <v>73968770</v>
      </c>
      <c r="CB119" s="1033"/>
      <c r="CC119" s="1033"/>
      <c r="CD119" s="1033"/>
      <c r="CE119" s="1033"/>
      <c r="CF119" s="1034"/>
      <c r="CG119" s="1035"/>
      <c r="CH119" s="1035"/>
      <c r="CI119" s="1035"/>
      <c r="CJ119" s="1036"/>
      <c r="CK119" s="986"/>
      <c r="CL119" s="987"/>
      <c r="CM119" s="1004" t="s">
        <v>437</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1037">
        <v>2791038</v>
      </c>
      <c r="DH119" s="1019"/>
      <c r="DI119" s="1019"/>
      <c r="DJ119" s="1019"/>
      <c r="DK119" s="1020"/>
      <c r="DL119" s="1018">
        <v>2675563</v>
      </c>
      <c r="DM119" s="1019"/>
      <c r="DN119" s="1019"/>
      <c r="DO119" s="1019"/>
      <c r="DP119" s="1020"/>
      <c r="DQ119" s="1018">
        <v>3160647</v>
      </c>
      <c r="DR119" s="1019"/>
      <c r="DS119" s="1019"/>
      <c r="DT119" s="1019"/>
      <c r="DU119" s="1020"/>
      <c r="DV119" s="1021">
        <v>18</v>
      </c>
      <c r="DW119" s="1022"/>
      <c r="DX119" s="1022"/>
      <c r="DY119" s="1022"/>
      <c r="DZ119" s="1023"/>
    </row>
    <row r="120" spans="1:130" s="224" customFormat="1" ht="26.25" customHeight="1" x14ac:dyDescent="0.2">
      <c r="A120" s="1098"/>
      <c r="B120" s="985"/>
      <c r="C120" s="958" t="s">
        <v>414</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7" t="s">
        <v>122</v>
      </c>
      <c r="AB120" s="998"/>
      <c r="AC120" s="998"/>
      <c r="AD120" s="998"/>
      <c r="AE120" s="999"/>
      <c r="AF120" s="1000" t="s">
        <v>122</v>
      </c>
      <c r="AG120" s="998"/>
      <c r="AH120" s="998"/>
      <c r="AI120" s="998"/>
      <c r="AJ120" s="999"/>
      <c r="AK120" s="1000" t="s">
        <v>122</v>
      </c>
      <c r="AL120" s="998"/>
      <c r="AM120" s="998"/>
      <c r="AN120" s="998"/>
      <c r="AO120" s="999"/>
      <c r="AP120" s="988" t="s">
        <v>122</v>
      </c>
      <c r="AQ120" s="989"/>
      <c r="AR120" s="989"/>
      <c r="AS120" s="989"/>
      <c r="AT120" s="990"/>
      <c r="AU120" s="1024" t="s">
        <v>438</v>
      </c>
      <c r="AV120" s="1025"/>
      <c r="AW120" s="1025"/>
      <c r="AX120" s="1025"/>
      <c r="AY120" s="1026"/>
      <c r="AZ120" s="965" t="s">
        <v>439</v>
      </c>
      <c r="BA120" s="933"/>
      <c r="BB120" s="933"/>
      <c r="BC120" s="933"/>
      <c r="BD120" s="933"/>
      <c r="BE120" s="933"/>
      <c r="BF120" s="933"/>
      <c r="BG120" s="933"/>
      <c r="BH120" s="933"/>
      <c r="BI120" s="933"/>
      <c r="BJ120" s="933"/>
      <c r="BK120" s="933"/>
      <c r="BL120" s="933"/>
      <c r="BM120" s="933"/>
      <c r="BN120" s="933"/>
      <c r="BO120" s="933"/>
      <c r="BP120" s="934"/>
      <c r="BQ120" s="966">
        <v>4599711</v>
      </c>
      <c r="BR120" s="967"/>
      <c r="BS120" s="967"/>
      <c r="BT120" s="967"/>
      <c r="BU120" s="967"/>
      <c r="BV120" s="967">
        <v>4582503</v>
      </c>
      <c r="BW120" s="967"/>
      <c r="BX120" s="967"/>
      <c r="BY120" s="967"/>
      <c r="BZ120" s="967"/>
      <c r="CA120" s="967">
        <v>3895248</v>
      </c>
      <c r="CB120" s="967"/>
      <c r="CC120" s="967"/>
      <c r="CD120" s="967"/>
      <c r="CE120" s="967"/>
      <c r="CF120" s="980">
        <v>22.1</v>
      </c>
      <c r="CG120" s="981"/>
      <c r="CH120" s="981"/>
      <c r="CI120" s="981"/>
      <c r="CJ120" s="981"/>
      <c r="CK120" s="1039" t="s">
        <v>440</v>
      </c>
      <c r="CL120" s="1040"/>
      <c r="CM120" s="1040"/>
      <c r="CN120" s="1040"/>
      <c r="CO120" s="1041"/>
      <c r="CP120" s="1047" t="s">
        <v>441</v>
      </c>
      <c r="CQ120" s="1048"/>
      <c r="CR120" s="1048"/>
      <c r="CS120" s="1048"/>
      <c r="CT120" s="1048"/>
      <c r="CU120" s="1048"/>
      <c r="CV120" s="1048"/>
      <c r="CW120" s="1048"/>
      <c r="CX120" s="1048"/>
      <c r="CY120" s="1048"/>
      <c r="CZ120" s="1048"/>
      <c r="DA120" s="1048"/>
      <c r="DB120" s="1048"/>
      <c r="DC120" s="1048"/>
      <c r="DD120" s="1048"/>
      <c r="DE120" s="1048"/>
      <c r="DF120" s="1049"/>
      <c r="DG120" s="966">
        <v>15279459</v>
      </c>
      <c r="DH120" s="967"/>
      <c r="DI120" s="967"/>
      <c r="DJ120" s="967"/>
      <c r="DK120" s="967"/>
      <c r="DL120" s="967">
        <v>14868586</v>
      </c>
      <c r="DM120" s="967"/>
      <c r="DN120" s="967"/>
      <c r="DO120" s="967"/>
      <c r="DP120" s="967"/>
      <c r="DQ120" s="967">
        <v>14730618</v>
      </c>
      <c r="DR120" s="967"/>
      <c r="DS120" s="967"/>
      <c r="DT120" s="967"/>
      <c r="DU120" s="967"/>
      <c r="DV120" s="968">
        <v>83.7</v>
      </c>
      <c r="DW120" s="968"/>
      <c r="DX120" s="968"/>
      <c r="DY120" s="968"/>
      <c r="DZ120" s="969"/>
    </row>
    <row r="121" spans="1:130" s="224" customFormat="1" ht="26.25" customHeight="1" x14ac:dyDescent="0.2">
      <c r="A121" s="1098"/>
      <c r="B121" s="985"/>
      <c r="C121" s="1007" t="s">
        <v>442</v>
      </c>
      <c r="D121" s="1008"/>
      <c r="E121" s="1008"/>
      <c r="F121" s="1008"/>
      <c r="G121" s="1008"/>
      <c r="H121" s="1008"/>
      <c r="I121" s="1008"/>
      <c r="J121" s="1008"/>
      <c r="K121" s="1008"/>
      <c r="L121" s="1008"/>
      <c r="M121" s="1008"/>
      <c r="N121" s="1008"/>
      <c r="O121" s="1008"/>
      <c r="P121" s="1008"/>
      <c r="Q121" s="1008"/>
      <c r="R121" s="1008"/>
      <c r="S121" s="1008"/>
      <c r="T121" s="1008"/>
      <c r="U121" s="1008"/>
      <c r="V121" s="1008"/>
      <c r="W121" s="1008"/>
      <c r="X121" s="1008"/>
      <c r="Y121" s="1008"/>
      <c r="Z121" s="1009"/>
      <c r="AA121" s="997">
        <v>152893</v>
      </c>
      <c r="AB121" s="998"/>
      <c r="AC121" s="998"/>
      <c r="AD121" s="998"/>
      <c r="AE121" s="999"/>
      <c r="AF121" s="1000">
        <v>152893</v>
      </c>
      <c r="AG121" s="998"/>
      <c r="AH121" s="998"/>
      <c r="AI121" s="998"/>
      <c r="AJ121" s="999"/>
      <c r="AK121" s="1000" t="s">
        <v>122</v>
      </c>
      <c r="AL121" s="998"/>
      <c r="AM121" s="998"/>
      <c r="AN121" s="998"/>
      <c r="AO121" s="999"/>
      <c r="AP121" s="988" t="s">
        <v>122</v>
      </c>
      <c r="AQ121" s="989"/>
      <c r="AR121" s="989"/>
      <c r="AS121" s="989"/>
      <c r="AT121" s="990"/>
      <c r="AU121" s="1027"/>
      <c r="AV121" s="1028"/>
      <c r="AW121" s="1028"/>
      <c r="AX121" s="1028"/>
      <c r="AY121" s="1029"/>
      <c r="AZ121" s="958" t="s">
        <v>443</v>
      </c>
      <c r="BA121" s="959"/>
      <c r="BB121" s="959"/>
      <c r="BC121" s="959"/>
      <c r="BD121" s="959"/>
      <c r="BE121" s="959"/>
      <c r="BF121" s="959"/>
      <c r="BG121" s="959"/>
      <c r="BH121" s="959"/>
      <c r="BI121" s="959"/>
      <c r="BJ121" s="959"/>
      <c r="BK121" s="959"/>
      <c r="BL121" s="959"/>
      <c r="BM121" s="959"/>
      <c r="BN121" s="959"/>
      <c r="BO121" s="959"/>
      <c r="BP121" s="960"/>
      <c r="BQ121" s="961">
        <v>7820040</v>
      </c>
      <c r="BR121" s="962"/>
      <c r="BS121" s="962"/>
      <c r="BT121" s="962"/>
      <c r="BU121" s="962"/>
      <c r="BV121" s="962">
        <v>7694554</v>
      </c>
      <c r="BW121" s="962"/>
      <c r="BX121" s="962"/>
      <c r="BY121" s="962"/>
      <c r="BZ121" s="962"/>
      <c r="CA121" s="962">
        <v>7207412</v>
      </c>
      <c r="CB121" s="962"/>
      <c r="CC121" s="962"/>
      <c r="CD121" s="962"/>
      <c r="CE121" s="962"/>
      <c r="CF121" s="956">
        <v>40.9</v>
      </c>
      <c r="CG121" s="957"/>
      <c r="CH121" s="957"/>
      <c r="CI121" s="957"/>
      <c r="CJ121" s="957"/>
      <c r="CK121" s="1042"/>
      <c r="CL121" s="1043"/>
      <c r="CM121" s="1043"/>
      <c r="CN121" s="1043"/>
      <c r="CO121" s="1044"/>
      <c r="CP121" s="1052" t="s">
        <v>444</v>
      </c>
      <c r="CQ121" s="1053"/>
      <c r="CR121" s="1053"/>
      <c r="CS121" s="1053"/>
      <c r="CT121" s="1053"/>
      <c r="CU121" s="1053"/>
      <c r="CV121" s="1053"/>
      <c r="CW121" s="1053"/>
      <c r="CX121" s="1053"/>
      <c r="CY121" s="1053"/>
      <c r="CZ121" s="1053"/>
      <c r="DA121" s="1053"/>
      <c r="DB121" s="1053"/>
      <c r="DC121" s="1053"/>
      <c r="DD121" s="1053"/>
      <c r="DE121" s="1053"/>
      <c r="DF121" s="1054"/>
      <c r="DG121" s="961">
        <v>1499042</v>
      </c>
      <c r="DH121" s="962"/>
      <c r="DI121" s="962"/>
      <c r="DJ121" s="962"/>
      <c r="DK121" s="962"/>
      <c r="DL121" s="962">
        <v>1170996</v>
      </c>
      <c r="DM121" s="962"/>
      <c r="DN121" s="962"/>
      <c r="DO121" s="962"/>
      <c r="DP121" s="962"/>
      <c r="DQ121" s="962">
        <v>1304553</v>
      </c>
      <c r="DR121" s="962"/>
      <c r="DS121" s="962"/>
      <c r="DT121" s="962"/>
      <c r="DU121" s="962"/>
      <c r="DV121" s="963">
        <v>7.4</v>
      </c>
      <c r="DW121" s="963"/>
      <c r="DX121" s="963"/>
      <c r="DY121" s="963"/>
      <c r="DZ121" s="964"/>
    </row>
    <row r="122" spans="1:130" s="224" customFormat="1" ht="26.25" customHeight="1" x14ac:dyDescent="0.2">
      <c r="A122" s="1098"/>
      <c r="B122" s="985"/>
      <c r="C122" s="958" t="s">
        <v>424</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7" t="s">
        <v>122</v>
      </c>
      <c r="AB122" s="998"/>
      <c r="AC122" s="998"/>
      <c r="AD122" s="998"/>
      <c r="AE122" s="999"/>
      <c r="AF122" s="1000" t="s">
        <v>122</v>
      </c>
      <c r="AG122" s="998"/>
      <c r="AH122" s="998"/>
      <c r="AI122" s="998"/>
      <c r="AJ122" s="999"/>
      <c r="AK122" s="1000" t="s">
        <v>122</v>
      </c>
      <c r="AL122" s="998"/>
      <c r="AM122" s="998"/>
      <c r="AN122" s="998"/>
      <c r="AO122" s="999"/>
      <c r="AP122" s="988" t="s">
        <v>122</v>
      </c>
      <c r="AQ122" s="989"/>
      <c r="AR122" s="989"/>
      <c r="AS122" s="989"/>
      <c r="AT122" s="990"/>
      <c r="AU122" s="1027"/>
      <c r="AV122" s="1028"/>
      <c r="AW122" s="1028"/>
      <c r="AX122" s="1028"/>
      <c r="AY122" s="1029"/>
      <c r="AZ122" s="1004" t="s">
        <v>445</v>
      </c>
      <c r="BA122" s="1005"/>
      <c r="BB122" s="1005"/>
      <c r="BC122" s="1005"/>
      <c r="BD122" s="1005"/>
      <c r="BE122" s="1005"/>
      <c r="BF122" s="1005"/>
      <c r="BG122" s="1005"/>
      <c r="BH122" s="1005"/>
      <c r="BI122" s="1005"/>
      <c r="BJ122" s="1005"/>
      <c r="BK122" s="1005"/>
      <c r="BL122" s="1005"/>
      <c r="BM122" s="1005"/>
      <c r="BN122" s="1005"/>
      <c r="BO122" s="1005"/>
      <c r="BP122" s="1006"/>
      <c r="BQ122" s="1032">
        <v>44021432</v>
      </c>
      <c r="BR122" s="1033"/>
      <c r="BS122" s="1033"/>
      <c r="BT122" s="1033"/>
      <c r="BU122" s="1033"/>
      <c r="BV122" s="1033">
        <v>41628239</v>
      </c>
      <c r="BW122" s="1033"/>
      <c r="BX122" s="1033"/>
      <c r="BY122" s="1033"/>
      <c r="BZ122" s="1033"/>
      <c r="CA122" s="1033">
        <v>40284451</v>
      </c>
      <c r="CB122" s="1033"/>
      <c r="CC122" s="1033"/>
      <c r="CD122" s="1033"/>
      <c r="CE122" s="1033"/>
      <c r="CF122" s="1050">
        <v>228.9</v>
      </c>
      <c r="CG122" s="1051"/>
      <c r="CH122" s="1051"/>
      <c r="CI122" s="1051"/>
      <c r="CJ122" s="1051"/>
      <c r="CK122" s="1042"/>
      <c r="CL122" s="1043"/>
      <c r="CM122" s="1043"/>
      <c r="CN122" s="1043"/>
      <c r="CO122" s="1044"/>
      <c r="CP122" s="1052" t="s">
        <v>446</v>
      </c>
      <c r="CQ122" s="1053"/>
      <c r="CR122" s="1053"/>
      <c r="CS122" s="1053"/>
      <c r="CT122" s="1053"/>
      <c r="CU122" s="1053"/>
      <c r="CV122" s="1053"/>
      <c r="CW122" s="1053"/>
      <c r="CX122" s="1053"/>
      <c r="CY122" s="1053"/>
      <c r="CZ122" s="1053"/>
      <c r="DA122" s="1053"/>
      <c r="DB122" s="1053"/>
      <c r="DC122" s="1053"/>
      <c r="DD122" s="1053"/>
      <c r="DE122" s="1053"/>
      <c r="DF122" s="1054"/>
      <c r="DG122" s="961">
        <v>1099730</v>
      </c>
      <c r="DH122" s="962"/>
      <c r="DI122" s="962"/>
      <c r="DJ122" s="962"/>
      <c r="DK122" s="962"/>
      <c r="DL122" s="962">
        <v>1167578</v>
      </c>
      <c r="DM122" s="962"/>
      <c r="DN122" s="962"/>
      <c r="DO122" s="962"/>
      <c r="DP122" s="962"/>
      <c r="DQ122" s="962">
        <v>1123938</v>
      </c>
      <c r="DR122" s="962"/>
      <c r="DS122" s="962"/>
      <c r="DT122" s="962"/>
      <c r="DU122" s="962"/>
      <c r="DV122" s="963">
        <v>6.4</v>
      </c>
      <c r="DW122" s="963"/>
      <c r="DX122" s="963"/>
      <c r="DY122" s="963"/>
      <c r="DZ122" s="964"/>
    </row>
    <row r="123" spans="1:130" s="224" customFormat="1" ht="26.25" customHeight="1" x14ac:dyDescent="0.2">
      <c r="A123" s="1098"/>
      <c r="B123" s="985"/>
      <c r="C123" s="958" t="s">
        <v>430</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7" t="s">
        <v>122</v>
      </c>
      <c r="AB123" s="998"/>
      <c r="AC123" s="998"/>
      <c r="AD123" s="998"/>
      <c r="AE123" s="999"/>
      <c r="AF123" s="1000" t="s">
        <v>122</v>
      </c>
      <c r="AG123" s="998"/>
      <c r="AH123" s="998"/>
      <c r="AI123" s="998"/>
      <c r="AJ123" s="999"/>
      <c r="AK123" s="1000" t="s">
        <v>122</v>
      </c>
      <c r="AL123" s="998"/>
      <c r="AM123" s="998"/>
      <c r="AN123" s="998"/>
      <c r="AO123" s="999"/>
      <c r="AP123" s="988" t="s">
        <v>122</v>
      </c>
      <c r="AQ123" s="989"/>
      <c r="AR123" s="989"/>
      <c r="AS123" s="989"/>
      <c r="AT123" s="990"/>
      <c r="AU123" s="1030"/>
      <c r="AV123" s="1031"/>
      <c r="AW123" s="1031"/>
      <c r="AX123" s="1031"/>
      <c r="AY123" s="1031"/>
      <c r="AZ123" s="247" t="s">
        <v>177</v>
      </c>
      <c r="BA123" s="247"/>
      <c r="BB123" s="247"/>
      <c r="BC123" s="247"/>
      <c r="BD123" s="247"/>
      <c r="BE123" s="247"/>
      <c r="BF123" s="247"/>
      <c r="BG123" s="247"/>
      <c r="BH123" s="247"/>
      <c r="BI123" s="247"/>
      <c r="BJ123" s="247"/>
      <c r="BK123" s="247"/>
      <c r="BL123" s="247"/>
      <c r="BM123" s="247"/>
      <c r="BN123" s="247"/>
      <c r="BO123" s="1010" t="s">
        <v>447</v>
      </c>
      <c r="BP123" s="1038"/>
      <c r="BQ123" s="1065">
        <v>56441183</v>
      </c>
      <c r="BR123" s="1066"/>
      <c r="BS123" s="1066"/>
      <c r="BT123" s="1066"/>
      <c r="BU123" s="1066"/>
      <c r="BV123" s="1066">
        <v>53905296</v>
      </c>
      <c r="BW123" s="1066"/>
      <c r="BX123" s="1066"/>
      <c r="BY123" s="1066"/>
      <c r="BZ123" s="1066"/>
      <c r="CA123" s="1066">
        <v>51387111</v>
      </c>
      <c r="CB123" s="1066"/>
      <c r="CC123" s="1066"/>
      <c r="CD123" s="1066"/>
      <c r="CE123" s="1066"/>
      <c r="CF123" s="1034"/>
      <c r="CG123" s="1035"/>
      <c r="CH123" s="1035"/>
      <c r="CI123" s="1035"/>
      <c r="CJ123" s="1036"/>
      <c r="CK123" s="1042"/>
      <c r="CL123" s="1043"/>
      <c r="CM123" s="1043"/>
      <c r="CN123" s="1043"/>
      <c r="CO123" s="1044"/>
      <c r="CP123" s="1052" t="s">
        <v>388</v>
      </c>
      <c r="CQ123" s="1053"/>
      <c r="CR123" s="1053"/>
      <c r="CS123" s="1053"/>
      <c r="CT123" s="1053"/>
      <c r="CU123" s="1053"/>
      <c r="CV123" s="1053"/>
      <c r="CW123" s="1053"/>
      <c r="CX123" s="1053"/>
      <c r="CY123" s="1053"/>
      <c r="CZ123" s="1053"/>
      <c r="DA123" s="1053"/>
      <c r="DB123" s="1053"/>
      <c r="DC123" s="1053"/>
      <c r="DD123" s="1053"/>
      <c r="DE123" s="1053"/>
      <c r="DF123" s="1054"/>
      <c r="DG123" s="997" t="s">
        <v>122</v>
      </c>
      <c r="DH123" s="998"/>
      <c r="DI123" s="998"/>
      <c r="DJ123" s="998"/>
      <c r="DK123" s="999"/>
      <c r="DL123" s="1000" t="s">
        <v>122</v>
      </c>
      <c r="DM123" s="998"/>
      <c r="DN123" s="998"/>
      <c r="DO123" s="998"/>
      <c r="DP123" s="999"/>
      <c r="DQ123" s="1000" t="s">
        <v>122</v>
      </c>
      <c r="DR123" s="998"/>
      <c r="DS123" s="998"/>
      <c r="DT123" s="998"/>
      <c r="DU123" s="999"/>
      <c r="DV123" s="988" t="s">
        <v>122</v>
      </c>
      <c r="DW123" s="989"/>
      <c r="DX123" s="989"/>
      <c r="DY123" s="989"/>
      <c r="DZ123" s="990"/>
    </row>
    <row r="124" spans="1:130" s="224" customFormat="1" ht="26.25" customHeight="1" thickBot="1" x14ac:dyDescent="0.25">
      <c r="A124" s="1098"/>
      <c r="B124" s="985"/>
      <c r="C124" s="958" t="s">
        <v>433</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7" t="s">
        <v>122</v>
      </c>
      <c r="AB124" s="998"/>
      <c r="AC124" s="998"/>
      <c r="AD124" s="998"/>
      <c r="AE124" s="999"/>
      <c r="AF124" s="1000" t="s">
        <v>122</v>
      </c>
      <c r="AG124" s="998"/>
      <c r="AH124" s="998"/>
      <c r="AI124" s="998"/>
      <c r="AJ124" s="999"/>
      <c r="AK124" s="1000" t="s">
        <v>122</v>
      </c>
      <c r="AL124" s="998"/>
      <c r="AM124" s="998"/>
      <c r="AN124" s="998"/>
      <c r="AO124" s="999"/>
      <c r="AP124" s="988" t="s">
        <v>122</v>
      </c>
      <c r="AQ124" s="989"/>
      <c r="AR124" s="989"/>
      <c r="AS124" s="989"/>
      <c r="AT124" s="990"/>
      <c r="AU124" s="1100" t="s">
        <v>448</v>
      </c>
      <c r="AV124" s="1101"/>
      <c r="AW124" s="1101"/>
      <c r="AX124" s="1101"/>
      <c r="AY124" s="1101"/>
      <c r="AZ124" s="1101"/>
      <c r="BA124" s="1101"/>
      <c r="BB124" s="1101"/>
      <c r="BC124" s="1101"/>
      <c r="BD124" s="1101"/>
      <c r="BE124" s="1101"/>
      <c r="BF124" s="1101"/>
      <c r="BG124" s="1101"/>
      <c r="BH124" s="1101"/>
      <c r="BI124" s="1101"/>
      <c r="BJ124" s="1101"/>
      <c r="BK124" s="1101"/>
      <c r="BL124" s="1101"/>
      <c r="BM124" s="1101"/>
      <c r="BN124" s="1101"/>
      <c r="BO124" s="1101"/>
      <c r="BP124" s="1102"/>
      <c r="BQ124" s="1064">
        <v>118.1</v>
      </c>
      <c r="BR124" s="1060"/>
      <c r="BS124" s="1060"/>
      <c r="BT124" s="1060"/>
      <c r="BU124" s="1060"/>
      <c r="BV124" s="1060">
        <v>120.6</v>
      </c>
      <c r="BW124" s="1060"/>
      <c r="BX124" s="1060"/>
      <c r="BY124" s="1060"/>
      <c r="BZ124" s="1060"/>
      <c r="CA124" s="1060">
        <v>128.19999999999999</v>
      </c>
      <c r="CB124" s="1060"/>
      <c r="CC124" s="1060"/>
      <c r="CD124" s="1060"/>
      <c r="CE124" s="1060"/>
      <c r="CF124" s="1061"/>
      <c r="CG124" s="1062"/>
      <c r="CH124" s="1062"/>
      <c r="CI124" s="1062"/>
      <c r="CJ124" s="1063"/>
      <c r="CK124" s="1045"/>
      <c r="CL124" s="1045"/>
      <c r="CM124" s="1045"/>
      <c r="CN124" s="1045"/>
      <c r="CO124" s="1046"/>
      <c r="CP124" s="1052" t="s">
        <v>449</v>
      </c>
      <c r="CQ124" s="1053"/>
      <c r="CR124" s="1053"/>
      <c r="CS124" s="1053"/>
      <c r="CT124" s="1053"/>
      <c r="CU124" s="1053"/>
      <c r="CV124" s="1053"/>
      <c r="CW124" s="1053"/>
      <c r="CX124" s="1053"/>
      <c r="CY124" s="1053"/>
      <c r="CZ124" s="1053"/>
      <c r="DA124" s="1053"/>
      <c r="DB124" s="1053"/>
      <c r="DC124" s="1053"/>
      <c r="DD124" s="1053"/>
      <c r="DE124" s="1053"/>
      <c r="DF124" s="1054"/>
      <c r="DG124" s="1037" t="s">
        <v>122</v>
      </c>
      <c r="DH124" s="1019"/>
      <c r="DI124" s="1019"/>
      <c r="DJ124" s="1019"/>
      <c r="DK124" s="1020"/>
      <c r="DL124" s="1018" t="s">
        <v>122</v>
      </c>
      <c r="DM124" s="1019"/>
      <c r="DN124" s="1019"/>
      <c r="DO124" s="1019"/>
      <c r="DP124" s="1020"/>
      <c r="DQ124" s="1018" t="s">
        <v>122</v>
      </c>
      <c r="DR124" s="1019"/>
      <c r="DS124" s="1019"/>
      <c r="DT124" s="1019"/>
      <c r="DU124" s="1020"/>
      <c r="DV124" s="1021" t="s">
        <v>122</v>
      </c>
      <c r="DW124" s="1022"/>
      <c r="DX124" s="1022"/>
      <c r="DY124" s="1022"/>
      <c r="DZ124" s="1023"/>
    </row>
    <row r="125" spans="1:130" s="224" customFormat="1" ht="26.25" customHeight="1" x14ac:dyDescent="0.2">
      <c r="A125" s="1098"/>
      <c r="B125" s="985"/>
      <c r="C125" s="958" t="s">
        <v>435</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7" t="s">
        <v>122</v>
      </c>
      <c r="AB125" s="998"/>
      <c r="AC125" s="998"/>
      <c r="AD125" s="998"/>
      <c r="AE125" s="999"/>
      <c r="AF125" s="1000" t="s">
        <v>122</v>
      </c>
      <c r="AG125" s="998"/>
      <c r="AH125" s="998"/>
      <c r="AI125" s="998"/>
      <c r="AJ125" s="999"/>
      <c r="AK125" s="1000" t="s">
        <v>122</v>
      </c>
      <c r="AL125" s="998"/>
      <c r="AM125" s="998"/>
      <c r="AN125" s="998"/>
      <c r="AO125" s="999"/>
      <c r="AP125" s="988" t="s">
        <v>122</v>
      </c>
      <c r="AQ125" s="989"/>
      <c r="AR125" s="989"/>
      <c r="AS125" s="989"/>
      <c r="AT125" s="990"/>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55" t="s">
        <v>450</v>
      </c>
      <c r="CL125" s="1040"/>
      <c r="CM125" s="1040"/>
      <c r="CN125" s="1040"/>
      <c r="CO125" s="1041"/>
      <c r="CP125" s="965" t="s">
        <v>451</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24" customFormat="1" ht="26.25" customHeight="1" thickBot="1" x14ac:dyDescent="0.25">
      <c r="A126" s="1098"/>
      <c r="B126" s="985"/>
      <c r="C126" s="958" t="s">
        <v>437</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7">
        <v>2881</v>
      </c>
      <c r="AB126" s="998"/>
      <c r="AC126" s="998"/>
      <c r="AD126" s="998"/>
      <c r="AE126" s="999"/>
      <c r="AF126" s="1000">
        <v>2881</v>
      </c>
      <c r="AG126" s="998"/>
      <c r="AH126" s="998"/>
      <c r="AI126" s="998"/>
      <c r="AJ126" s="999"/>
      <c r="AK126" s="1000">
        <v>2881</v>
      </c>
      <c r="AL126" s="998"/>
      <c r="AM126" s="998"/>
      <c r="AN126" s="998"/>
      <c r="AO126" s="999"/>
      <c r="AP126" s="988">
        <v>0</v>
      </c>
      <c r="AQ126" s="989"/>
      <c r="AR126" s="989"/>
      <c r="AS126" s="989"/>
      <c r="AT126" s="990"/>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56"/>
      <c r="CL126" s="1043"/>
      <c r="CM126" s="1043"/>
      <c r="CN126" s="1043"/>
      <c r="CO126" s="1044"/>
      <c r="CP126" s="958" t="s">
        <v>452</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24" customFormat="1" ht="26.25" customHeight="1" x14ac:dyDescent="0.2">
      <c r="A127" s="1099"/>
      <c r="B127" s="987"/>
      <c r="C127" s="1004" t="s">
        <v>453</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97" t="s">
        <v>122</v>
      </c>
      <c r="AB127" s="998"/>
      <c r="AC127" s="998"/>
      <c r="AD127" s="998"/>
      <c r="AE127" s="999"/>
      <c r="AF127" s="1000" t="s">
        <v>122</v>
      </c>
      <c r="AG127" s="998"/>
      <c r="AH127" s="998"/>
      <c r="AI127" s="998"/>
      <c r="AJ127" s="999"/>
      <c r="AK127" s="1000" t="s">
        <v>122</v>
      </c>
      <c r="AL127" s="998"/>
      <c r="AM127" s="998"/>
      <c r="AN127" s="998"/>
      <c r="AO127" s="999"/>
      <c r="AP127" s="988" t="s">
        <v>122</v>
      </c>
      <c r="AQ127" s="989"/>
      <c r="AR127" s="989"/>
      <c r="AS127" s="989"/>
      <c r="AT127" s="990"/>
      <c r="AU127" s="226"/>
      <c r="AV127" s="226"/>
      <c r="AW127" s="226"/>
      <c r="AX127" s="1067" t="s">
        <v>454</v>
      </c>
      <c r="AY127" s="1068"/>
      <c r="AZ127" s="1068"/>
      <c r="BA127" s="1068"/>
      <c r="BB127" s="1068"/>
      <c r="BC127" s="1068"/>
      <c r="BD127" s="1068"/>
      <c r="BE127" s="1069"/>
      <c r="BF127" s="1070" t="s">
        <v>455</v>
      </c>
      <c r="BG127" s="1068"/>
      <c r="BH127" s="1068"/>
      <c r="BI127" s="1068"/>
      <c r="BJ127" s="1068"/>
      <c r="BK127" s="1068"/>
      <c r="BL127" s="1069"/>
      <c r="BM127" s="1070" t="s">
        <v>456</v>
      </c>
      <c r="BN127" s="1068"/>
      <c r="BO127" s="1068"/>
      <c r="BP127" s="1068"/>
      <c r="BQ127" s="1068"/>
      <c r="BR127" s="1068"/>
      <c r="BS127" s="1069"/>
      <c r="BT127" s="1070" t="s">
        <v>457</v>
      </c>
      <c r="BU127" s="1068"/>
      <c r="BV127" s="1068"/>
      <c r="BW127" s="1068"/>
      <c r="BX127" s="1068"/>
      <c r="BY127" s="1068"/>
      <c r="BZ127" s="1096"/>
      <c r="CA127" s="226"/>
      <c r="CB127" s="226"/>
      <c r="CC127" s="226"/>
      <c r="CD127" s="249"/>
      <c r="CE127" s="249"/>
      <c r="CF127" s="249"/>
      <c r="CG127" s="226"/>
      <c r="CH127" s="226"/>
      <c r="CI127" s="226"/>
      <c r="CJ127" s="248"/>
      <c r="CK127" s="1056"/>
      <c r="CL127" s="1043"/>
      <c r="CM127" s="1043"/>
      <c r="CN127" s="1043"/>
      <c r="CO127" s="1044"/>
      <c r="CP127" s="958" t="s">
        <v>458</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24" customFormat="1" ht="26.25" customHeight="1" thickBot="1" x14ac:dyDescent="0.25">
      <c r="A128" s="1084" t="s">
        <v>459</v>
      </c>
      <c r="B128" s="1085"/>
      <c r="C128" s="1085"/>
      <c r="D128" s="1085"/>
      <c r="E128" s="1085"/>
      <c r="F128" s="1085"/>
      <c r="G128" s="1085"/>
      <c r="H128" s="1085"/>
      <c r="I128" s="1085"/>
      <c r="J128" s="1085"/>
      <c r="K128" s="1085"/>
      <c r="L128" s="1085"/>
      <c r="M128" s="1085"/>
      <c r="N128" s="1085"/>
      <c r="O128" s="1085"/>
      <c r="P128" s="1085"/>
      <c r="Q128" s="1085"/>
      <c r="R128" s="1085"/>
      <c r="S128" s="1085"/>
      <c r="T128" s="1085"/>
      <c r="U128" s="1085"/>
      <c r="V128" s="1085"/>
      <c r="W128" s="1086" t="s">
        <v>460</v>
      </c>
      <c r="X128" s="1086"/>
      <c r="Y128" s="1086"/>
      <c r="Z128" s="1087"/>
      <c r="AA128" s="1088">
        <v>686608</v>
      </c>
      <c r="AB128" s="1089"/>
      <c r="AC128" s="1089"/>
      <c r="AD128" s="1089"/>
      <c r="AE128" s="1090"/>
      <c r="AF128" s="1091">
        <v>623292</v>
      </c>
      <c r="AG128" s="1089"/>
      <c r="AH128" s="1089"/>
      <c r="AI128" s="1089"/>
      <c r="AJ128" s="1090"/>
      <c r="AK128" s="1091">
        <v>544510</v>
      </c>
      <c r="AL128" s="1089"/>
      <c r="AM128" s="1089"/>
      <c r="AN128" s="1089"/>
      <c r="AO128" s="1090"/>
      <c r="AP128" s="1092"/>
      <c r="AQ128" s="1093"/>
      <c r="AR128" s="1093"/>
      <c r="AS128" s="1093"/>
      <c r="AT128" s="1094"/>
      <c r="AU128" s="226"/>
      <c r="AV128" s="226"/>
      <c r="AW128" s="226"/>
      <c r="AX128" s="932" t="s">
        <v>461</v>
      </c>
      <c r="AY128" s="933"/>
      <c r="AZ128" s="933"/>
      <c r="BA128" s="933"/>
      <c r="BB128" s="933"/>
      <c r="BC128" s="933"/>
      <c r="BD128" s="933"/>
      <c r="BE128" s="934"/>
      <c r="BF128" s="1071" t="s">
        <v>122</v>
      </c>
      <c r="BG128" s="1072"/>
      <c r="BH128" s="1072"/>
      <c r="BI128" s="1072"/>
      <c r="BJ128" s="1072"/>
      <c r="BK128" s="1072"/>
      <c r="BL128" s="1095"/>
      <c r="BM128" s="1071">
        <v>12.4</v>
      </c>
      <c r="BN128" s="1072"/>
      <c r="BO128" s="1072"/>
      <c r="BP128" s="1072"/>
      <c r="BQ128" s="1072"/>
      <c r="BR128" s="1072"/>
      <c r="BS128" s="1095"/>
      <c r="BT128" s="1071">
        <v>20</v>
      </c>
      <c r="BU128" s="1072"/>
      <c r="BV128" s="1072"/>
      <c r="BW128" s="1072"/>
      <c r="BX128" s="1072"/>
      <c r="BY128" s="1072"/>
      <c r="BZ128" s="1073"/>
      <c r="CA128" s="249"/>
      <c r="CB128" s="249"/>
      <c r="CC128" s="249"/>
      <c r="CD128" s="249"/>
      <c r="CE128" s="249"/>
      <c r="CF128" s="249"/>
      <c r="CG128" s="226"/>
      <c r="CH128" s="226"/>
      <c r="CI128" s="226"/>
      <c r="CJ128" s="248"/>
      <c r="CK128" s="1057"/>
      <c r="CL128" s="1058"/>
      <c r="CM128" s="1058"/>
      <c r="CN128" s="1058"/>
      <c r="CO128" s="1059"/>
      <c r="CP128" s="1074" t="s">
        <v>462</v>
      </c>
      <c r="CQ128" s="761"/>
      <c r="CR128" s="761"/>
      <c r="CS128" s="761"/>
      <c r="CT128" s="761"/>
      <c r="CU128" s="761"/>
      <c r="CV128" s="761"/>
      <c r="CW128" s="761"/>
      <c r="CX128" s="761"/>
      <c r="CY128" s="761"/>
      <c r="CZ128" s="761"/>
      <c r="DA128" s="761"/>
      <c r="DB128" s="761"/>
      <c r="DC128" s="761"/>
      <c r="DD128" s="761"/>
      <c r="DE128" s="761"/>
      <c r="DF128" s="1075"/>
      <c r="DG128" s="1076" t="s">
        <v>122</v>
      </c>
      <c r="DH128" s="1077"/>
      <c r="DI128" s="1077"/>
      <c r="DJ128" s="1077"/>
      <c r="DK128" s="1077"/>
      <c r="DL128" s="1077" t="s">
        <v>122</v>
      </c>
      <c r="DM128" s="1077"/>
      <c r="DN128" s="1077"/>
      <c r="DO128" s="1077"/>
      <c r="DP128" s="1077"/>
      <c r="DQ128" s="1077" t="s">
        <v>122</v>
      </c>
      <c r="DR128" s="1077"/>
      <c r="DS128" s="1077"/>
      <c r="DT128" s="1077"/>
      <c r="DU128" s="1077"/>
      <c r="DV128" s="1082" t="s">
        <v>122</v>
      </c>
      <c r="DW128" s="1082"/>
      <c r="DX128" s="1082"/>
      <c r="DY128" s="1082"/>
      <c r="DZ128" s="1083"/>
    </row>
    <row r="129" spans="1:131" s="224"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12" t="s">
        <v>463</v>
      </c>
      <c r="X129" s="1113"/>
      <c r="Y129" s="1113"/>
      <c r="Z129" s="1114"/>
      <c r="AA129" s="997">
        <v>21090751</v>
      </c>
      <c r="AB129" s="998"/>
      <c r="AC129" s="998"/>
      <c r="AD129" s="998"/>
      <c r="AE129" s="999"/>
      <c r="AF129" s="1000">
        <v>20575658</v>
      </c>
      <c r="AG129" s="998"/>
      <c r="AH129" s="998"/>
      <c r="AI129" s="998"/>
      <c r="AJ129" s="999"/>
      <c r="AK129" s="1000">
        <v>21050501</v>
      </c>
      <c r="AL129" s="998"/>
      <c r="AM129" s="998"/>
      <c r="AN129" s="998"/>
      <c r="AO129" s="999"/>
      <c r="AP129" s="1115"/>
      <c r="AQ129" s="1116"/>
      <c r="AR129" s="1116"/>
      <c r="AS129" s="1116"/>
      <c r="AT129" s="1117"/>
      <c r="AU129" s="227"/>
      <c r="AV129" s="227"/>
      <c r="AW129" s="227"/>
      <c r="AX129" s="1078" t="s">
        <v>464</v>
      </c>
      <c r="AY129" s="959"/>
      <c r="AZ129" s="959"/>
      <c r="BA129" s="959"/>
      <c r="BB129" s="959"/>
      <c r="BC129" s="959"/>
      <c r="BD129" s="959"/>
      <c r="BE129" s="960"/>
      <c r="BF129" s="1079" t="s">
        <v>122</v>
      </c>
      <c r="BG129" s="1080"/>
      <c r="BH129" s="1080"/>
      <c r="BI129" s="1080"/>
      <c r="BJ129" s="1080"/>
      <c r="BK129" s="1080"/>
      <c r="BL129" s="1081"/>
      <c r="BM129" s="1079">
        <v>17.399999999999999</v>
      </c>
      <c r="BN129" s="1080"/>
      <c r="BO129" s="1080"/>
      <c r="BP129" s="1080"/>
      <c r="BQ129" s="1080"/>
      <c r="BR129" s="1080"/>
      <c r="BS129" s="1081"/>
      <c r="BT129" s="1079">
        <v>30</v>
      </c>
      <c r="BU129" s="1080"/>
      <c r="BV129" s="1080"/>
      <c r="BW129" s="1080"/>
      <c r="BX129" s="1080"/>
      <c r="BY129" s="1080"/>
      <c r="BZ129" s="1111"/>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70" t="s">
        <v>465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12" t="s">
        <v>466</v>
      </c>
      <c r="X130" s="1113"/>
      <c r="Y130" s="1113"/>
      <c r="Z130" s="1114"/>
      <c r="AA130" s="997">
        <v>3325709</v>
      </c>
      <c r="AB130" s="998"/>
      <c r="AC130" s="998"/>
      <c r="AD130" s="998"/>
      <c r="AE130" s="999"/>
      <c r="AF130" s="1000">
        <v>3371297</v>
      </c>
      <c r="AG130" s="998"/>
      <c r="AH130" s="998"/>
      <c r="AI130" s="998"/>
      <c r="AJ130" s="999"/>
      <c r="AK130" s="1000">
        <v>3447729</v>
      </c>
      <c r="AL130" s="998"/>
      <c r="AM130" s="998"/>
      <c r="AN130" s="998"/>
      <c r="AO130" s="999"/>
      <c r="AP130" s="1115"/>
      <c r="AQ130" s="1116"/>
      <c r="AR130" s="1116"/>
      <c r="AS130" s="1116"/>
      <c r="AT130" s="1117"/>
      <c r="AU130" s="227"/>
      <c r="AV130" s="227"/>
      <c r="AW130" s="227"/>
      <c r="AX130" s="1078" t="s">
        <v>467</v>
      </c>
      <c r="AY130" s="959"/>
      <c r="AZ130" s="959"/>
      <c r="BA130" s="959"/>
      <c r="BB130" s="959"/>
      <c r="BC130" s="959"/>
      <c r="BD130" s="959"/>
      <c r="BE130" s="960"/>
      <c r="BF130" s="1135">
        <v>10.199999999999999</v>
      </c>
      <c r="BG130" s="1136"/>
      <c r="BH130" s="1136"/>
      <c r="BI130" s="1136"/>
      <c r="BJ130" s="1136"/>
      <c r="BK130" s="1136"/>
      <c r="BL130" s="1137"/>
      <c r="BM130" s="1135">
        <v>25</v>
      </c>
      <c r="BN130" s="1136"/>
      <c r="BO130" s="1136"/>
      <c r="BP130" s="1136"/>
      <c r="BQ130" s="1136"/>
      <c r="BR130" s="1136"/>
      <c r="BS130" s="1137"/>
      <c r="BT130" s="1135">
        <v>35</v>
      </c>
      <c r="BU130" s="1136"/>
      <c r="BV130" s="1136"/>
      <c r="BW130" s="1136"/>
      <c r="BX130" s="1136"/>
      <c r="BY130" s="1136"/>
      <c r="BZ130" s="1138"/>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468</v>
      </c>
      <c r="X131" s="1142"/>
      <c r="Y131" s="1142"/>
      <c r="Z131" s="1143"/>
      <c r="AA131" s="1037">
        <v>17765042</v>
      </c>
      <c r="AB131" s="1019"/>
      <c r="AC131" s="1019"/>
      <c r="AD131" s="1019"/>
      <c r="AE131" s="1020"/>
      <c r="AF131" s="1018">
        <v>17204361</v>
      </c>
      <c r="AG131" s="1019"/>
      <c r="AH131" s="1019"/>
      <c r="AI131" s="1019"/>
      <c r="AJ131" s="1020"/>
      <c r="AK131" s="1018">
        <v>17602772</v>
      </c>
      <c r="AL131" s="1019"/>
      <c r="AM131" s="1019"/>
      <c r="AN131" s="1019"/>
      <c r="AO131" s="1020"/>
      <c r="AP131" s="1144"/>
      <c r="AQ131" s="1145"/>
      <c r="AR131" s="1145"/>
      <c r="AS131" s="1145"/>
      <c r="AT131" s="1146"/>
      <c r="AU131" s="227"/>
      <c r="AV131" s="227"/>
      <c r="AW131" s="227"/>
      <c r="AX131" s="1107" t="s">
        <v>469</v>
      </c>
      <c r="AY131" s="761"/>
      <c r="AZ131" s="761"/>
      <c r="BA131" s="761"/>
      <c r="BB131" s="761"/>
      <c r="BC131" s="761"/>
      <c r="BD131" s="761"/>
      <c r="BE131" s="1075"/>
      <c r="BF131" s="1108">
        <v>128.19999999999999</v>
      </c>
      <c r="BG131" s="1109"/>
      <c r="BH131" s="1109"/>
      <c r="BI131" s="1109"/>
      <c r="BJ131" s="1109"/>
      <c r="BK131" s="1109"/>
      <c r="BL131" s="1110"/>
      <c r="BM131" s="1108">
        <v>350</v>
      </c>
      <c r="BN131" s="1109"/>
      <c r="BO131" s="1109"/>
      <c r="BP131" s="1109"/>
      <c r="BQ131" s="1109"/>
      <c r="BR131" s="1109"/>
      <c r="BS131" s="1110"/>
      <c r="BT131" s="1121"/>
      <c r="BU131" s="1122"/>
      <c r="BV131" s="1122"/>
      <c r="BW131" s="1122"/>
      <c r="BX131" s="1122"/>
      <c r="BY131" s="1122"/>
      <c r="BZ131" s="1123"/>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24" t="s">
        <v>470</v>
      </c>
      <c r="B132" s="1125"/>
      <c r="C132" s="1125"/>
      <c r="D132" s="1125"/>
      <c r="E132" s="1125"/>
      <c r="F132" s="1125"/>
      <c r="G132" s="1125"/>
      <c r="H132" s="1125"/>
      <c r="I132" s="1125"/>
      <c r="J132" s="1125"/>
      <c r="K132" s="1125"/>
      <c r="L132" s="1125"/>
      <c r="M132" s="1125"/>
      <c r="N132" s="1125"/>
      <c r="O132" s="1125"/>
      <c r="P132" s="1125"/>
      <c r="Q132" s="1125"/>
      <c r="R132" s="1125"/>
      <c r="S132" s="1125"/>
      <c r="T132" s="1125"/>
      <c r="U132" s="1125"/>
      <c r="V132" s="1128" t="s">
        <v>471</v>
      </c>
      <c r="W132" s="1128"/>
      <c r="X132" s="1128"/>
      <c r="Y132" s="1128"/>
      <c r="Z132" s="1129"/>
      <c r="AA132" s="1130">
        <v>9.4419422140000009</v>
      </c>
      <c r="AB132" s="1131"/>
      <c r="AC132" s="1131"/>
      <c r="AD132" s="1131"/>
      <c r="AE132" s="1132"/>
      <c r="AF132" s="1133">
        <v>11.22792645</v>
      </c>
      <c r="AG132" s="1131"/>
      <c r="AH132" s="1131"/>
      <c r="AI132" s="1131"/>
      <c r="AJ132" s="1132"/>
      <c r="AK132" s="1133">
        <v>9.9554433810000003</v>
      </c>
      <c r="AL132" s="1131"/>
      <c r="AM132" s="1131"/>
      <c r="AN132" s="1131"/>
      <c r="AO132" s="1132"/>
      <c r="AP132" s="1034"/>
      <c r="AQ132" s="1035"/>
      <c r="AR132" s="1035"/>
      <c r="AS132" s="1035"/>
      <c r="AT132" s="1134"/>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26"/>
      <c r="B133" s="1127"/>
      <c r="C133" s="1127"/>
      <c r="D133" s="1127"/>
      <c r="E133" s="1127"/>
      <c r="F133" s="1127"/>
      <c r="G133" s="1127"/>
      <c r="H133" s="1127"/>
      <c r="I133" s="1127"/>
      <c r="J133" s="1127"/>
      <c r="K133" s="1127"/>
      <c r="L133" s="1127"/>
      <c r="M133" s="1127"/>
      <c r="N133" s="1127"/>
      <c r="O133" s="1127"/>
      <c r="P133" s="1127"/>
      <c r="Q133" s="1127"/>
      <c r="R133" s="1127"/>
      <c r="S133" s="1127"/>
      <c r="T133" s="1127"/>
      <c r="U133" s="1127"/>
      <c r="V133" s="1147" t="s">
        <v>472</v>
      </c>
      <c r="W133" s="1147"/>
      <c r="X133" s="1147"/>
      <c r="Y133" s="1147"/>
      <c r="Z133" s="1148"/>
      <c r="AA133" s="1103">
        <v>10.199999999999999</v>
      </c>
      <c r="AB133" s="1104"/>
      <c r="AC133" s="1104"/>
      <c r="AD133" s="1104"/>
      <c r="AE133" s="1105"/>
      <c r="AF133" s="1103">
        <v>10.1</v>
      </c>
      <c r="AG133" s="1104"/>
      <c r="AH133" s="1104"/>
      <c r="AI133" s="1104"/>
      <c r="AJ133" s="1105"/>
      <c r="AK133" s="1103">
        <v>10.199999999999999</v>
      </c>
      <c r="AL133" s="1104"/>
      <c r="AM133" s="1104"/>
      <c r="AN133" s="1104"/>
      <c r="AO133" s="1105"/>
      <c r="AP133" s="1061"/>
      <c r="AQ133" s="1062"/>
      <c r="AR133" s="1062"/>
      <c r="AS133" s="1062"/>
      <c r="AT133" s="1106"/>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R1QDLu/eITzsdontmGSb/KrdJnHD2oVE/ANHUHCiLHgvePAxrJG93xOsaw9opHPnNfI2/IQnWz8/o/MYwnNObA==" saltValue="Vts+O8P0Za5F2b76ijoVyw==" spinCount="100000" sheet="1" objects="1" scenarios="1" formatRows="0"/>
  <mergeCells count="2035">
    <mergeCell ref="C116:Z116"/>
    <mergeCell ref="AA116:AE116"/>
    <mergeCell ref="AF116:AJ116"/>
    <mergeCell ref="AK116:AO116"/>
    <mergeCell ref="AP116:AT116"/>
    <mergeCell ref="AZ116:BP116"/>
    <mergeCell ref="BQ116:BU116"/>
    <mergeCell ref="AA114:AE114"/>
    <mergeCell ref="AF114:AJ114"/>
    <mergeCell ref="AP88:AT88"/>
    <mergeCell ref="AU88:AY88"/>
    <mergeCell ref="AZ88:BD88"/>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V133:Z133"/>
    <mergeCell ref="AA133:AE133"/>
    <mergeCell ref="AF133:AJ133"/>
    <mergeCell ref="AK133:AO133"/>
    <mergeCell ref="AP133:AT133"/>
    <mergeCell ref="AX131:BE131"/>
    <mergeCell ref="BF131:BL131"/>
    <mergeCell ref="BM131:BS131"/>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AX129:BE129"/>
    <mergeCell ref="BF129:BL129"/>
    <mergeCell ref="BM129:BS129"/>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CM72:CQ72"/>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0:DZ70"/>
    <mergeCell ref="B71:P71"/>
    <mergeCell ref="Q71:U71"/>
    <mergeCell ref="V71:Z71"/>
    <mergeCell ref="AA71:AE71"/>
    <mergeCell ref="AF71:AJ71"/>
    <mergeCell ref="AK71:AO71"/>
    <mergeCell ref="AP71:AT71"/>
    <mergeCell ref="AU71:AY71"/>
    <mergeCell ref="AZ71:BD71"/>
    <mergeCell ref="CR70:CV70"/>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BS70:CG70"/>
    <mergeCell ref="CH70:CL70"/>
    <mergeCell ref="CM70:CQ70"/>
    <mergeCell ref="CW67:DA67"/>
    <mergeCell ref="DB67:DF67"/>
    <mergeCell ref="DG67:DK67"/>
    <mergeCell ref="DL67:DP67"/>
    <mergeCell ref="DQ67:DU67"/>
    <mergeCell ref="DG69:DK69"/>
    <mergeCell ref="DL69:DP69"/>
    <mergeCell ref="DQ69:DU69"/>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70:DA70"/>
    <mergeCell ref="DB70:DF70"/>
    <mergeCell ref="DG70:DK70"/>
    <mergeCell ref="DL70:DP70"/>
    <mergeCell ref="DQ70:DU70"/>
    <mergeCell ref="AP70:AT70"/>
    <mergeCell ref="AU70:AY70"/>
    <mergeCell ref="AZ70:BD70"/>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CH32:CL32"/>
    <mergeCell ref="CM32:CQ32"/>
    <mergeCell ref="CR32:CV32"/>
    <mergeCell ref="CW32:DA32"/>
    <mergeCell ref="DB32:DF32"/>
    <mergeCell ref="DG32:DK32"/>
    <mergeCell ref="AZ32:BD32"/>
    <mergeCell ref="BE32:BI32"/>
    <mergeCell ref="BS32:CG32"/>
    <mergeCell ref="AU33:AY33"/>
    <mergeCell ref="AK33:AO33"/>
    <mergeCell ref="AP33:AT33"/>
    <mergeCell ref="AK32:AO32"/>
    <mergeCell ref="AP32:AT32"/>
    <mergeCell ref="AU32:AY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Z31:BD31"/>
    <mergeCell ref="CR30:CV30"/>
    <mergeCell ref="CW30:DA30"/>
    <mergeCell ref="DB30:DF30"/>
    <mergeCell ref="DG30:DK30"/>
    <mergeCell ref="DL30:DP30"/>
    <mergeCell ref="DQ30:DU30"/>
    <mergeCell ref="AK31:AO31"/>
    <mergeCell ref="AP31:AT31"/>
    <mergeCell ref="AU31:AY31"/>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27740-E00C-4544-865A-E0A2FA294614}">
  <dimension ref="A1"/>
  <sheetViews>
    <sheetView workbookViewId="0"/>
  </sheetViews>
  <sheetFormatPr defaultRowHeight="13" x14ac:dyDescent="0.2"/>
  <sheetData/>
  <phoneticPr fontId="2"/>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CW72" sqref="CW72"/>
    </sheetView>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473</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LN7cXf2gMJlqIVYSqj9TNYjTsxBMS+mzfl/VGcKDBzXIKH2ZPX01G5dVqqttnh99X1kjPCvUHMxDIwGCX0KMHg==" saltValue="8fzpWkHj1fhuPpjGKNZIrA==" spinCount="100000" sheet="1" objects="1" scenarios="1"/>
  <dataConsolidate/>
  <phoneticPr fontId="2"/>
  <printOptions horizontalCentered="1" verticalCentered="1"/>
  <pageMargins left="0" right="0" top="0" bottom="0" header="0" footer="0"/>
  <pageSetup paperSize="8" scale="65"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6" zoomScale="85" zoomScaleNormal="85"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tnaqZ4q5VRY99sAeoOeEHt5dvFWzxObsO9tUtlrNbtlYl3kbcT71qCl7BTAcyMFXE39mvh3mt62byYh1D3QuuA==" saltValue="3EdMJTjBv5HaCT+evbRvC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D19" zoomScaleSheetLayoutView="100" workbookViewId="0">
      <selection activeCell="AA46" sqref="AA46"/>
    </sheetView>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475</v>
      </c>
      <c r="AL6" s="260"/>
      <c r="AM6" s="260"/>
      <c r="AN6" s="260"/>
    </row>
    <row r="7" spans="1:46" ht="13.5" customHeight="1" x14ac:dyDescent="0.2">
      <c r="A7" s="259"/>
      <c r="AK7" s="262"/>
      <c r="AL7" s="263"/>
      <c r="AM7" s="263"/>
      <c r="AN7" s="264"/>
      <c r="AO7" s="1150" t="s">
        <v>476</v>
      </c>
      <c r="AP7" s="265"/>
      <c r="AQ7" s="266" t="s">
        <v>477</v>
      </c>
      <c r="AR7" s="267"/>
    </row>
    <row r="8" spans="1:46" ht="13" x14ac:dyDescent="0.2">
      <c r="A8" s="259"/>
      <c r="AK8" s="268"/>
      <c r="AL8" s="269"/>
      <c r="AM8" s="269"/>
      <c r="AN8" s="270"/>
      <c r="AO8" s="1151"/>
      <c r="AP8" s="271" t="s">
        <v>478</v>
      </c>
      <c r="AQ8" s="272" t="s">
        <v>479</v>
      </c>
      <c r="AR8" s="273" t="s">
        <v>480</v>
      </c>
    </row>
    <row r="9" spans="1:46" ht="13" x14ac:dyDescent="0.2">
      <c r="A9" s="259"/>
      <c r="AK9" s="1152" t="s">
        <v>481</v>
      </c>
      <c r="AL9" s="1153"/>
      <c r="AM9" s="1153"/>
      <c r="AN9" s="1154"/>
      <c r="AO9" s="274">
        <v>5400712</v>
      </c>
      <c r="AP9" s="274">
        <v>67587</v>
      </c>
      <c r="AQ9" s="275">
        <v>73824</v>
      </c>
      <c r="AR9" s="276">
        <v>-8.4</v>
      </c>
    </row>
    <row r="10" spans="1:46" ht="13.5" customHeight="1" x14ac:dyDescent="0.2">
      <c r="A10" s="259"/>
      <c r="AK10" s="1152" t="s">
        <v>482</v>
      </c>
      <c r="AL10" s="1153"/>
      <c r="AM10" s="1153"/>
      <c r="AN10" s="1154"/>
      <c r="AO10" s="277">
        <v>1065075</v>
      </c>
      <c r="AP10" s="277">
        <v>13329</v>
      </c>
      <c r="AQ10" s="278">
        <v>6244</v>
      </c>
      <c r="AR10" s="279">
        <v>113.5</v>
      </c>
    </row>
    <row r="11" spans="1:46" ht="13.5" customHeight="1" x14ac:dyDescent="0.2">
      <c r="A11" s="259"/>
      <c r="AK11" s="1152" t="s">
        <v>483</v>
      </c>
      <c r="AL11" s="1153"/>
      <c r="AM11" s="1153"/>
      <c r="AN11" s="1154"/>
      <c r="AO11" s="277">
        <v>26257</v>
      </c>
      <c r="AP11" s="277">
        <v>329</v>
      </c>
      <c r="AQ11" s="278">
        <v>1048</v>
      </c>
      <c r="AR11" s="279">
        <v>-68.599999999999994</v>
      </c>
    </row>
    <row r="12" spans="1:46" ht="13.5" customHeight="1" x14ac:dyDescent="0.2">
      <c r="A12" s="259"/>
      <c r="AK12" s="1152" t="s">
        <v>484</v>
      </c>
      <c r="AL12" s="1153"/>
      <c r="AM12" s="1153"/>
      <c r="AN12" s="1154"/>
      <c r="AO12" s="277" t="s">
        <v>485</v>
      </c>
      <c r="AP12" s="277" t="s">
        <v>485</v>
      </c>
      <c r="AQ12" s="278">
        <v>8</v>
      </c>
      <c r="AR12" s="279" t="s">
        <v>485</v>
      </c>
    </row>
    <row r="13" spans="1:46" ht="13.5" customHeight="1" x14ac:dyDescent="0.2">
      <c r="A13" s="259"/>
      <c r="AK13" s="1152" t="s">
        <v>486</v>
      </c>
      <c r="AL13" s="1153"/>
      <c r="AM13" s="1153"/>
      <c r="AN13" s="1154"/>
      <c r="AO13" s="277">
        <v>90661</v>
      </c>
      <c r="AP13" s="277">
        <v>1135</v>
      </c>
      <c r="AQ13" s="278">
        <v>2350</v>
      </c>
      <c r="AR13" s="279">
        <v>-51.7</v>
      </c>
    </row>
    <row r="14" spans="1:46" ht="13.5" customHeight="1" x14ac:dyDescent="0.2">
      <c r="A14" s="259"/>
      <c r="AK14" s="1152" t="s">
        <v>487</v>
      </c>
      <c r="AL14" s="1153"/>
      <c r="AM14" s="1153"/>
      <c r="AN14" s="1154"/>
      <c r="AO14" s="277">
        <v>109297</v>
      </c>
      <c r="AP14" s="277">
        <v>1368</v>
      </c>
      <c r="AQ14" s="278">
        <v>1698</v>
      </c>
      <c r="AR14" s="279">
        <v>-19.399999999999999</v>
      </c>
    </row>
    <row r="15" spans="1:46" ht="13.5" customHeight="1" x14ac:dyDescent="0.2">
      <c r="A15" s="259"/>
      <c r="AK15" s="1155" t="s">
        <v>488</v>
      </c>
      <c r="AL15" s="1156"/>
      <c r="AM15" s="1156"/>
      <c r="AN15" s="1157"/>
      <c r="AO15" s="277">
        <v>-264448</v>
      </c>
      <c r="AP15" s="277">
        <v>-3309</v>
      </c>
      <c r="AQ15" s="278">
        <v>-3564</v>
      </c>
      <c r="AR15" s="279">
        <v>-7.2</v>
      </c>
    </row>
    <row r="16" spans="1:46" ht="13" x14ac:dyDescent="0.2">
      <c r="A16" s="259"/>
      <c r="AK16" s="1155" t="s">
        <v>177</v>
      </c>
      <c r="AL16" s="1156"/>
      <c r="AM16" s="1156"/>
      <c r="AN16" s="1157"/>
      <c r="AO16" s="277">
        <v>6427554</v>
      </c>
      <c r="AP16" s="277">
        <v>80438</v>
      </c>
      <c r="AQ16" s="278">
        <v>81608</v>
      </c>
      <c r="AR16" s="279">
        <v>-1.4</v>
      </c>
    </row>
    <row r="17" spans="1:46" ht="13" x14ac:dyDescent="0.2">
      <c r="A17" s="259"/>
    </row>
    <row r="18" spans="1:46" ht="13" x14ac:dyDescent="0.2">
      <c r="A18" s="259"/>
      <c r="AQ18" s="280"/>
      <c r="AR18" s="280"/>
    </row>
    <row r="19" spans="1:46" ht="13" x14ac:dyDescent="0.2">
      <c r="A19" s="259"/>
      <c r="AK19" s="255" t="s">
        <v>489</v>
      </c>
    </row>
    <row r="20" spans="1:46" ht="13" x14ac:dyDescent="0.2">
      <c r="A20" s="259"/>
      <c r="AK20" s="281"/>
      <c r="AL20" s="282"/>
      <c r="AM20" s="282"/>
      <c r="AN20" s="283"/>
      <c r="AO20" s="284" t="s">
        <v>490</v>
      </c>
      <c r="AP20" s="285" t="s">
        <v>491</v>
      </c>
      <c r="AQ20" s="286" t="s">
        <v>492</v>
      </c>
      <c r="AR20" s="287"/>
    </row>
    <row r="21" spans="1:46" s="260" customFormat="1" ht="13" x14ac:dyDescent="0.2">
      <c r="A21" s="288"/>
      <c r="AK21" s="1158" t="s">
        <v>493</v>
      </c>
      <c r="AL21" s="1159"/>
      <c r="AM21" s="1159"/>
      <c r="AN21" s="1160"/>
      <c r="AO21" s="289">
        <v>6.67</v>
      </c>
      <c r="AP21" s="290">
        <v>7.59</v>
      </c>
      <c r="AQ21" s="291">
        <v>-0.92</v>
      </c>
      <c r="AS21" s="292"/>
      <c r="AT21" s="288"/>
    </row>
    <row r="22" spans="1:46" s="260" customFormat="1" ht="13" x14ac:dyDescent="0.2">
      <c r="A22" s="288"/>
      <c r="AK22" s="1158" t="s">
        <v>494</v>
      </c>
      <c r="AL22" s="1159"/>
      <c r="AM22" s="1159"/>
      <c r="AN22" s="1160"/>
      <c r="AO22" s="293">
        <v>99.2</v>
      </c>
      <c r="AP22" s="294">
        <v>98.2</v>
      </c>
      <c r="AQ22" s="295">
        <v>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9" t="s">
        <v>495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row>
    <row r="27" spans="1:46" ht="13" x14ac:dyDescent="0.2">
      <c r="A27" s="300"/>
      <c r="AS27" s="255"/>
      <c r="AT27" s="255"/>
    </row>
    <row r="28" spans="1:46" ht="16.5" x14ac:dyDescent="0.2">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497</v>
      </c>
      <c r="AL29" s="260"/>
      <c r="AM29" s="260"/>
      <c r="AN29" s="260"/>
      <c r="AS29" s="302"/>
    </row>
    <row r="30" spans="1:46" ht="13.5" customHeight="1" x14ac:dyDescent="0.2">
      <c r="A30" s="259"/>
      <c r="AK30" s="262"/>
      <c r="AL30" s="263"/>
      <c r="AM30" s="263"/>
      <c r="AN30" s="264"/>
      <c r="AO30" s="1150" t="s">
        <v>476</v>
      </c>
      <c r="AP30" s="265"/>
      <c r="AQ30" s="266" t="s">
        <v>477</v>
      </c>
      <c r="AR30" s="267"/>
    </row>
    <row r="31" spans="1:46" ht="13" x14ac:dyDescent="0.2">
      <c r="A31" s="259"/>
      <c r="AK31" s="268"/>
      <c r="AL31" s="269"/>
      <c r="AM31" s="269"/>
      <c r="AN31" s="270"/>
      <c r="AO31" s="1151"/>
      <c r="AP31" s="271" t="s">
        <v>478</v>
      </c>
      <c r="AQ31" s="272" t="s">
        <v>479</v>
      </c>
      <c r="AR31" s="273" t="s">
        <v>480</v>
      </c>
    </row>
    <row r="32" spans="1:46" ht="27" customHeight="1" x14ac:dyDescent="0.2">
      <c r="A32" s="259"/>
      <c r="AK32" s="1166" t="s">
        <v>498</v>
      </c>
      <c r="AL32" s="1167"/>
      <c r="AM32" s="1167"/>
      <c r="AN32" s="1168"/>
      <c r="AO32" s="303">
        <v>4453627</v>
      </c>
      <c r="AP32" s="303">
        <v>55735</v>
      </c>
      <c r="AQ32" s="304">
        <v>42992</v>
      </c>
      <c r="AR32" s="305">
        <v>29.6</v>
      </c>
    </row>
    <row r="33" spans="1:46" ht="13.5" customHeight="1" x14ac:dyDescent="0.2">
      <c r="A33" s="259"/>
      <c r="AK33" s="1166" t="s">
        <v>499</v>
      </c>
      <c r="AL33" s="1167"/>
      <c r="AM33" s="1167"/>
      <c r="AN33" s="1168"/>
      <c r="AO33" s="303" t="s">
        <v>485</v>
      </c>
      <c r="AP33" s="303" t="s">
        <v>485</v>
      </c>
      <c r="AQ33" s="304" t="s">
        <v>485</v>
      </c>
      <c r="AR33" s="305" t="s">
        <v>485</v>
      </c>
    </row>
    <row r="34" spans="1:46" ht="27" customHeight="1" x14ac:dyDescent="0.2">
      <c r="A34" s="259"/>
      <c r="AK34" s="1166" t="s">
        <v>500</v>
      </c>
      <c r="AL34" s="1167"/>
      <c r="AM34" s="1167"/>
      <c r="AN34" s="1168"/>
      <c r="AO34" s="303" t="s">
        <v>485</v>
      </c>
      <c r="AP34" s="303" t="s">
        <v>485</v>
      </c>
      <c r="AQ34" s="304">
        <v>43</v>
      </c>
      <c r="AR34" s="305" t="s">
        <v>485</v>
      </c>
    </row>
    <row r="35" spans="1:46" ht="27" customHeight="1" x14ac:dyDescent="0.2">
      <c r="A35" s="259"/>
      <c r="AK35" s="1166" t="s">
        <v>501</v>
      </c>
      <c r="AL35" s="1167"/>
      <c r="AM35" s="1167"/>
      <c r="AN35" s="1168"/>
      <c r="AO35" s="303">
        <v>878826</v>
      </c>
      <c r="AP35" s="303">
        <v>10998</v>
      </c>
      <c r="AQ35" s="304">
        <v>11969</v>
      </c>
      <c r="AR35" s="305">
        <v>-8.1</v>
      </c>
    </row>
    <row r="36" spans="1:46" ht="27" customHeight="1" x14ac:dyDescent="0.2">
      <c r="A36" s="259"/>
      <c r="AK36" s="1166" t="s">
        <v>502</v>
      </c>
      <c r="AL36" s="1167"/>
      <c r="AM36" s="1167"/>
      <c r="AN36" s="1168"/>
      <c r="AO36" s="303">
        <v>409339</v>
      </c>
      <c r="AP36" s="303">
        <v>5123</v>
      </c>
      <c r="AQ36" s="304">
        <v>2138</v>
      </c>
      <c r="AR36" s="305">
        <v>139.6</v>
      </c>
    </row>
    <row r="37" spans="1:46" ht="13.5" customHeight="1" x14ac:dyDescent="0.2">
      <c r="A37" s="259"/>
      <c r="AK37" s="1166" t="s">
        <v>503</v>
      </c>
      <c r="AL37" s="1167"/>
      <c r="AM37" s="1167"/>
      <c r="AN37" s="1168"/>
      <c r="AO37" s="303">
        <v>2881</v>
      </c>
      <c r="AP37" s="303">
        <v>36</v>
      </c>
      <c r="AQ37" s="304">
        <v>592</v>
      </c>
      <c r="AR37" s="305">
        <v>-93.9</v>
      </c>
    </row>
    <row r="38" spans="1:46" ht="27" customHeight="1" x14ac:dyDescent="0.2">
      <c r="A38" s="259"/>
      <c r="AK38" s="1169" t="s">
        <v>504</v>
      </c>
      <c r="AL38" s="1170"/>
      <c r="AM38" s="1170"/>
      <c r="AN38" s="1171"/>
      <c r="AO38" s="306" t="s">
        <v>485</v>
      </c>
      <c r="AP38" s="306" t="s">
        <v>485</v>
      </c>
      <c r="AQ38" s="307">
        <v>2</v>
      </c>
      <c r="AR38" s="295" t="s">
        <v>485</v>
      </c>
      <c r="AS38" s="302"/>
    </row>
    <row r="39" spans="1:46" ht="13" x14ac:dyDescent="0.2">
      <c r="A39" s="259"/>
      <c r="AK39" s="1169" t="s">
        <v>505</v>
      </c>
      <c r="AL39" s="1170"/>
      <c r="AM39" s="1170"/>
      <c r="AN39" s="1171"/>
      <c r="AO39" s="303">
        <v>-544510</v>
      </c>
      <c r="AP39" s="303">
        <v>-6814</v>
      </c>
      <c r="AQ39" s="304">
        <v>-5777</v>
      </c>
      <c r="AR39" s="305">
        <v>18</v>
      </c>
      <c r="AS39" s="302"/>
    </row>
    <row r="40" spans="1:46" ht="27" customHeight="1" x14ac:dyDescent="0.2">
      <c r="A40" s="259"/>
      <c r="AK40" s="1166" t="s">
        <v>506</v>
      </c>
      <c r="AL40" s="1167"/>
      <c r="AM40" s="1167"/>
      <c r="AN40" s="1168"/>
      <c r="AO40" s="303">
        <v>-3447729</v>
      </c>
      <c r="AP40" s="303">
        <v>-43147</v>
      </c>
      <c r="AQ40" s="304">
        <v>-36457</v>
      </c>
      <c r="AR40" s="305">
        <v>18.399999999999999</v>
      </c>
      <c r="AS40" s="302"/>
    </row>
    <row r="41" spans="1:46" ht="13" x14ac:dyDescent="0.2">
      <c r="A41" s="259"/>
      <c r="AK41" s="1172" t="s">
        <v>287</v>
      </c>
      <c r="AL41" s="1173"/>
      <c r="AM41" s="1173"/>
      <c r="AN41" s="1174"/>
      <c r="AO41" s="303">
        <v>1752434</v>
      </c>
      <c r="AP41" s="303">
        <v>21931</v>
      </c>
      <c r="AQ41" s="304">
        <v>15502</v>
      </c>
      <c r="AR41" s="305">
        <v>41.5</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507</v>
      </c>
    </row>
    <row r="48" spans="1:46" ht="13" x14ac:dyDescent="0.2">
      <c r="A48" s="259"/>
      <c r="AK48" s="313" t="s">
        <v>508</v>
      </c>
      <c r="AL48" s="313"/>
      <c r="AM48" s="313"/>
      <c r="AN48" s="313"/>
      <c r="AO48" s="313"/>
      <c r="AP48" s="313"/>
      <c r="AQ48" s="314"/>
      <c r="AR48" s="313"/>
    </row>
    <row r="49" spans="1:44" ht="13.5" customHeight="1" x14ac:dyDescent="0.2">
      <c r="A49" s="259"/>
      <c r="AK49" s="315"/>
      <c r="AL49" s="316"/>
      <c r="AM49" s="1161" t="s">
        <v>476</v>
      </c>
      <c r="AN49" s="1163" t="s">
        <v>509</v>
      </c>
      <c r="AO49" s="1164"/>
      <c r="AP49" s="1164"/>
      <c r="AQ49" s="1164"/>
      <c r="AR49" s="1165"/>
    </row>
    <row r="50" spans="1:44" ht="13" x14ac:dyDescent="0.2">
      <c r="A50" s="259"/>
      <c r="AK50" s="317"/>
      <c r="AL50" s="318"/>
      <c r="AM50" s="1162"/>
      <c r="AN50" s="319" t="s">
        <v>510</v>
      </c>
      <c r="AO50" s="320" t="s">
        <v>511</v>
      </c>
      <c r="AP50" s="321" t="s">
        <v>512</v>
      </c>
      <c r="AQ50" s="322" t="s">
        <v>513</v>
      </c>
      <c r="AR50" s="323" t="s">
        <v>514</v>
      </c>
    </row>
    <row r="51" spans="1:44" ht="13" x14ac:dyDescent="0.2">
      <c r="A51" s="259"/>
      <c r="AK51" s="315" t="s">
        <v>515</v>
      </c>
      <c r="AL51" s="316"/>
      <c r="AM51" s="324">
        <v>7565064</v>
      </c>
      <c r="AN51" s="325">
        <v>92085</v>
      </c>
      <c r="AO51" s="326">
        <v>20.8</v>
      </c>
      <c r="AP51" s="327">
        <v>62383</v>
      </c>
      <c r="AQ51" s="328">
        <v>14.1</v>
      </c>
      <c r="AR51" s="329">
        <v>6.7</v>
      </c>
    </row>
    <row r="52" spans="1:44" ht="13" x14ac:dyDescent="0.2">
      <c r="A52" s="259"/>
      <c r="AK52" s="330"/>
      <c r="AL52" s="331" t="s">
        <v>516</v>
      </c>
      <c r="AM52" s="332">
        <v>5520147</v>
      </c>
      <c r="AN52" s="333">
        <v>67193</v>
      </c>
      <c r="AO52" s="334">
        <v>33.4</v>
      </c>
      <c r="AP52" s="335">
        <v>35325</v>
      </c>
      <c r="AQ52" s="336">
        <v>7.6</v>
      </c>
      <c r="AR52" s="337">
        <v>25.8</v>
      </c>
    </row>
    <row r="53" spans="1:44" ht="13" x14ac:dyDescent="0.2">
      <c r="A53" s="259"/>
      <c r="AK53" s="315" t="s">
        <v>517</v>
      </c>
      <c r="AL53" s="316"/>
      <c r="AM53" s="324">
        <v>4030309</v>
      </c>
      <c r="AN53" s="325">
        <v>48975</v>
      </c>
      <c r="AO53" s="326">
        <v>-46.8</v>
      </c>
      <c r="AP53" s="327">
        <v>63812</v>
      </c>
      <c r="AQ53" s="328">
        <v>2.2999999999999998</v>
      </c>
      <c r="AR53" s="329">
        <v>-49.1</v>
      </c>
    </row>
    <row r="54" spans="1:44" ht="13" x14ac:dyDescent="0.2">
      <c r="A54" s="259"/>
      <c r="AK54" s="330"/>
      <c r="AL54" s="331" t="s">
        <v>516</v>
      </c>
      <c r="AM54" s="332">
        <v>1855312</v>
      </c>
      <c r="AN54" s="333">
        <v>22545</v>
      </c>
      <c r="AO54" s="334">
        <v>-66.400000000000006</v>
      </c>
      <c r="AP54" s="335">
        <v>33848</v>
      </c>
      <c r="AQ54" s="336">
        <v>-4.2</v>
      </c>
      <c r="AR54" s="337">
        <v>-62.2</v>
      </c>
    </row>
    <row r="55" spans="1:44" ht="13" x14ac:dyDescent="0.2">
      <c r="A55" s="259"/>
      <c r="AK55" s="315" t="s">
        <v>518</v>
      </c>
      <c r="AL55" s="316"/>
      <c r="AM55" s="324">
        <v>5070486</v>
      </c>
      <c r="AN55" s="325">
        <v>61859</v>
      </c>
      <c r="AO55" s="326">
        <v>26.3</v>
      </c>
      <c r="AP55" s="327">
        <v>54225</v>
      </c>
      <c r="AQ55" s="328">
        <v>-15</v>
      </c>
      <c r="AR55" s="329">
        <v>41.3</v>
      </c>
    </row>
    <row r="56" spans="1:44" ht="13" x14ac:dyDescent="0.2">
      <c r="A56" s="259"/>
      <c r="AK56" s="330"/>
      <c r="AL56" s="331" t="s">
        <v>516</v>
      </c>
      <c r="AM56" s="332">
        <v>1484353</v>
      </c>
      <c r="AN56" s="333">
        <v>18109</v>
      </c>
      <c r="AO56" s="334">
        <v>-19.7</v>
      </c>
      <c r="AP56" s="335">
        <v>27337</v>
      </c>
      <c r="AQ56" s="336">
        <v>-19.2</v>
      </c>
      <c r="AR56" s="337">
        <v>-0.5</v>
      </c>
    </row>
    <row r="57" spans="1:44" ht="13" x14ac:dyDescent="0.2">
      <c r="A57" s="259"/>
      <c r="AK57" s="315" t="s">
        <v>519</v>
      </c>
      <c r="AL57" s="316"/>
      <c r="AM57" s="324">
        <v>5190819</v>
      </c>
      <c r="AN57" s="325">
        <v>64302</v>
      </c>
      <c r="AO57" s="326">
        <v>3.9</v>
      </c>
      <c r="AP57" s="327">
        <v>54016</v>
      </c>
      <c r="AQ57" s="328">
        <v>-0.4</v>
      </c>
      <c r="AR57" s="329">
        <v>4.3</v>
      </c>
    </row>
    <row r="58" spans="1:44" ht="13" x14ac:dyDescent="0.2">
      <c r="A58" s="259"/>
      <c r="AK58" s="330"/>
      <c r="AL58" s="331" t="s">
        <v>516</v>
      </c>
      <c r="AM58" s="332">
        <v>1860787</v>
      </c>
      <c r="AN58" s="333">
        <v>23051</v>
      </c>
      <c r="AO58" s="334">
        <v>27.3</v>
      </c>
      <c r="AP58" s="335">
        <v>28078</v>
      </c>
      <c r="AQ58" s="336">
        <v>2.7</v>
      </c>
      <c r="AR58" s="337">
        <v>24.6</v>
      </c>
    </row>
    <row r="59" spans="1:44" ht="13" x14ac:dyDescent="0.2">
      <c r="A59" s="259"/>
      <c r="AK59" s="315" t="s">
        <v>520</v>
      </c>
      <c r="AL59" s="316"/>
      <c r="AM59" s="324">
        <v>5091244</v>
      </c>
      <c r="AN59" s="325">
        <v>63715</v>
      </c>
      <c r="AO59" s="326">
        <v>-0.9</v>
      </c>
      <c r="AP59" s="327">
        <v>52786</v>
      </c>
      <c r="AQ59" s="328">
        <v>-2.2999999999999998</v>
      </c>
      <c r="AR59" s="329">
        <v>1.4</v>
      </c>
    </row>
    <row r="60" spans="1:44" ht="13" x14ac:dyDescent="0.2">
      <c r="A60" s="259"/>
      <c r="AK60" s="330"/>
      <c r="AL60" s="331" t="s">
        <v>516</v>
      </c>
      <c r="AM60" s="332">
        <v>2778704</v>
      </c>
      <c r="AN60" s="333">
        <v>34774</v>
      </c>
      <c r="AO60" s="334">
        <v>50.9</v>
      </c>
      <c r="AP60" s="335">
        <v>28742</v>
      </c>
      <c r="AQ60" s="336">
        <v>2.4</v>
      </c>
      <c r="AR60" s="337">
        <v>48.5</v>
      </c>
    </row>
    <row r="61" spans="1:44" ht="13" x14ac:dyDescent="0.2">
      <c r="A61" s="259"/>
      <c r="AK61" s="315" t="s">
        <v>521</v>
      </c>
      <c r="AL61" s="338"/>
      <c r="AM61" s="324">
        <v>5389584</v>
      </c>
      <c r="AN61" s="325">
        <v>66187</v>
      </c>
      <c r="AO61" s="326">
        <v>0.7</v>
      </c>
      <c r="AP61" s="327">
        <v>57444</v>
      </c>
      <c r="AQ61" s="339">
        <v>-0.3</v>
      </c>
      <c r="AR61" s="329">
        <v>1</v>
      </c>
    </row>
    <row r="62" spans="1:44" ht="13" x14ac:dyDescent="0.2">
      <c r="A62" s="259"/>
      <c r="AK62" s="330"/>
      <c r="AL62" s="331" t="s">
        <v>516</v>
      </c>
      <c r="AM62" s="332">
        <v>2699861</v>
      </c>
      <c r="AN62" s="333">
        <v>33134</v>
      </c>
      <c r="AO62" s="334">
        <v>5.0999999999999996</v>
      </c>
      <c r="AP62" s="335">
        <v>30666</v>
      </c>
      <c r="AQ62" s="336">
        <v>-2.1</v>
      </c>
      <c r="AR62" s="337">
        <v>7.2</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EBgVPLi4R3YVwrssW4qzTyjnAaioYUg2hUy9KjvmNR9MQtQeTw3Pic3AwfmMcQwI1xqjQys9MI2LBFitDyhD0A==" saltValue="/Jrb8MkjsmUKNV9GgefH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E67" zoomScale="115" zoomScaleNormal="115" zoomScaleSheetLayoutView="55" workbookViewId="0">
      <selection activeCell="C104" sqref="C104"/>
    </sheetView>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473</v>
      </c>
    </row>
    <row r="121" spans="125:125" ht="13.5" hidden="1" customHeight="1" x14ac:dyDescent="0.2">
      <c r="DU121" s="253"/>
    </row>
  </sheetData>
  <sheetProtection algorithmName="SHA-512" hashValue="jlfTGWxNP2b+2/ISH+bQz3Dt+1N119LI30GXDFkOBbdfiwrpczwqxJJOzkHs7yVrvwqSCeOf0FepYOHnXbYtJA==" saltValue="qEtggEp5euy2MxAXuB69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42" zoomScale="85" zoomScaleNormal="85" zoomScaleSheetLayoutView="55" workbookViewId="0">
      <selection activeCell="C107" sqref="C107"/>
    </sheetView>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473</v>
      </c>
    </row>
  </sheetData>
  <sheetProtection algorithmName="SHA-512" hashValue="SZkzS+D4SQL++JEmMvfkviMO2THQid+oRKcZsiQZsGw7LZjb36Bz9koqfwy2of6ZQqddiBCxfy9WAnIf5BDQrA==" saltValue="geKT71AUXMvQPAzIwuZE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18</vt:i4>
      </vt:variant>
    </vt:vector>
  </HeadingPairs>
  <TitlesOfParts>
    <vt:vector size="18" baseType="lpstr">
      <vt:lpstr>総括表</vt:lpstr>
      <vt:lpstr>普通会計の状況</vt:lpstr>
      <vt:lpstr>各会計、関係団体の財政状況及び健全化判断比率</vt:lpstr>
      <vt:lpstr>Sheet5</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間所　祐丞</cp:lastModifiedBy>
  <cp:lastPrinted>2025-09-02T00:43:01Z</cp:lastPrinted>
  <dcterms:created xsi:type="dcterms:W3CDTF">2025-02-19T02:18:25Z</dcterms:created>
  <dcterms:modified xsi:type="dcterms:W3CDTF">2026-03-24T03:09:45Z</dcterms:modified>
  <cp:category/>
</cp:coreProperties>
</file>